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Cuarto Trimestre ASEG 2018\"/>
    </mc:Choice>
  </mc:AlternateContent>
  <bookViews>
    <workbookView xWindow="0" yWindow="0" windowWidth="28800" windowHeight="12135" tabRatio="863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F34" i="65" l="1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E60" i="59" l="1"/>
  <c r="D60" i="59"/>
  <c r="C60" i="59"/>
  <c r="D15" i="63" l="1"/>
  <c r="D26" i="64"/>
  <c r="C79" i="62" l="1"/>
  <c r="C78" i="62" s="1"/>
  <c r="C69" i="62"/>
  <c r="C67" i="62"/>
  <c r="C65" i="62"/>
  <c r="C59" i="62"/>
  <c r="C56" i="62"/>
  <c r="C47" i="62"/>
  <c r="C37" i="62"/>
  <c r="C28" i="62"/>
  <c r="C20" i="62"/>
  <c r="C25" i="61"/>
  <c r="C21" i="61"/>
  <c r="C16" i="61"/>
  <c r="C206" i="60"/>
  <c r="C204" i="60"/>
  <c r="C202" i="60"/>
  <c r="C196" i="60"/>
  <c r="C193" i="60"/>
  <c r="C184" i="60"/>
  <c r="C180" i="60"/>
  <c r="C178" i="60"/>
  <c r="C175" i="60"/>
  <c r="C172" i="60"/>
  <c r="C169" i="60"/>
  <c r="C165" i="60"/>
  <c r="C162" i="60"/>
  <c r="C159" i="60"/>
  <c r="C155" i="60"/>
  <c r="C149" i="60"/>
  <c r="C147" i="60"/>
  <c r="C144" i="60"/>
  <c r="C140" i="60"/>
  <c r="C135" i="60"/>
  <c r="C132" i="60"/>
  <c r="C129" i="60"/>
  <c r="C126" i="60"/>
  <c r="C115" i="60"/>
  <c r="C105" i="60"/>
  <c r="C98" i="60"/>
  <c r="C84" i="60"/>
  <c r="C82" i="60"/>
  <c r="C80" i="60"/>
  <c r="C74" i="60"/>
  <c r="C71" i="60"/>
  <c r="C216" i="60"/>
  <c r="C215" i="60"/>
  <c r="C60" i="60"/>
  <c r="C56" i="60"/>
  <c r="C52" i="60"/>
  <c r="C47" i="60"/>
  <c r="C37" i="60"/>
  <c r="C32" i="60"/>
  <c r="C26" i="60"/>
  <c r="C24" i="60"/>
  <c r="C18" i="60"/>
  <c r="C9" i="60"/>
  <c r="C137" i="59"/>
  <c r="C125" i="59"/>
  <c r="C118" i="59"/>
  <c r="E111" i="59"/>
  <c r="D111" i="59"/>
  <c r="C111" i="59"/>
  <c r="E101" i="59"/>
  <c r="D101" i="59"/>
  <c r="C101" i="59"/>
  <c r="C94" i="59"/>
  <c r="C88" i="59"/>
  <c r="E78" i="59"/>
  <c r="D78" i="59"/>
  <c r="C78" i="59"/>
  <c r="E72" i="59"/>
  <c r="D72" i="59"/>
  <c r="C72" i="59"/>
  <c r="E52" i="59"/>
  <c r="D52" i="59"/>
  <c r="C52" i="59"/>
  <c r="C39" i="59"/>
  <c r="C30" i="59"/>
  <c r="C55" i="60" l="1"/>
  <c r="C46" i="62"/>
  <c r="C183" i="60"/>
  <c r="C168" i="60"/>
  <c r="C158" i="60"/>
  <c r="C125" i="60"/>
  <c r="C97" i="60"/>
  <c r="C70" i="60"/>
  <c r="C8" i="60"/>
  <c r="D15" i="62"/>
  <c r="C15" i="62"/>
  <c r="C96" i="60" l="1"/>
  <c r="H3" i="65"/>
  <c r="H2" i="65"/>
  <c r="H1" i="65"/>
  <c r="E3" i="60"/>
  <c r="E2" i="60"/>
  <c r="H3" i="59"/>
  <c r="H2" i="59"/>
  <c r="D7" i="64" l="1"/>
  <c r="D35" i="64" s="1"/>
  <c r="D8" i="63"/>
  <c r="D21" i="63" s="1"/>
  <c r="E3" i="62" l="1"/>
  <c r="E2" i="62"/>
  <c r="E3" i="61"/>
  <c r="E2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F14" i="59"/>
  <c r="G14" i="59" s="1"/>
  <c r="E14" i="59"/>
</calcChain>
</file>

<file path=xl/sharedStrings.xml><?xml version="1.0" encoding="utf-8"?>
<sst xmlns="http://schemas.openxmlformats.org/spreadsheetml/2006/main" count="873" uniqueCount="631">
  <si>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</si>
  <si>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</si>
  <si>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</si>
  <si>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</si>
  <si>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</si>
  <si>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</si>
  <si>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</si>
  <si>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</si>
  <si>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</si>
  <si>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</si>
  <si>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</si>
  <si>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</si>
  <si>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</si>
  <si>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</si>
  <si>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</si>
  <si>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</si>
  <si>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</si>
  <si>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</si>
  <si>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</si>
  <si>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</si>
  <si>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</si>
  <si>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</si>
  <si>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</si>
  <si>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</si>
  <si>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</si>
  <si>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</si>
  <si>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</si>
  <si>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</si>
  <si>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</si>
  <si>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</si>
  <si>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</si>
  <si>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</si>
  <si>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</si>
  <si>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</si>
  <si>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</si>
  <si>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</si>
  <si>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</si>
  <si>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</si>
  <si>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</si>
  <si>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</si>
  <si>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</si>
  <si>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</si>
  <si>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</si>
  <si>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</si>
  <si>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</si>
  <si>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</si>
  <si>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</si>
  <si>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</si>
  <si>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</si>
  <si>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</si>
  <si>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</si>
  <si>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</si>
  <si>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</si>
  <si>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</si>
  <si>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</si>
  <si>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</si>
  <si>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</si>
  <si>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</si>
  <si>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</si>
  <si>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</si>
  <si>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</si>
  <si>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</si>
  <si>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</si>
  <si>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</si>
  <si>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</si>
  <si>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</si>
  <si>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</si>
  <si>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</si>
  <si>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</si>
  <si>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</si>
  <si>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</si>
  <si>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</si>
  <si>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</si>
  <si>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</si>
  <si>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</si>
  <si>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</si>
  <si>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</si>
  <si>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</si>
  <si>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</si>
  <si>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</si>
  <si>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</si>
  <si>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</si>
  <si>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</si>
  <si>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</si>
  <si>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</si>
  <si>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</si>
  <si>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</si>
  <si>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</si>
  <si>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</si>
  <si>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</si>
  <si>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</si>
  <si>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</si>
  <si>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</si>
  <si>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</si>
  <si>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</si>
  <si>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</si>
  <si>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</si>
  <si>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</si>
  <si>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</si>
  <si>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</si>
  <si>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</si>
  <si>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</si>
  <si>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</si>
  <si>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</si>
  <si>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</si>
  <si>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</si>
  <si>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</si>
  <si>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</si>
  <si>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</si>
  <si>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</si>
  <si>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</si>
  <si>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</si>
  <si>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</si>
  <si>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</si>
  <si>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</si>
  <si>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</si>
  <si>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</si>
  <si>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</si>
  <si>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</si>
  <si>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</si>
  <si>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</si>
  <si>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</si>
  <si>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</si>
  <si>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</si>
  <si>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</si>
  <si>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</si>
  <si>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</si>
  <si>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</si>
  <si>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</si>
  <si>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</si>
  <si>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</si>
  <si>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</si>
  <si>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</si>
  <si>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</si>
  <si>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</si>
  <si>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</si>
  <si>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</si>
  <si>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</si>
  <si>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</si>
  <si>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</si>
  <si>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</si>
  <si>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</si>
  <si>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</si>
  <si>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</si>
  <si>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</si>
  <si>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</si>
  <si>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</si>
  <si>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</si>
  <si>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</si>
  <si>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</si>
  <si>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</si>
  <si>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</si>
  <si>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</si>
  <si>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</si>
  <si>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</si>
  <si>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</si>
  <si>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</si>
  <si>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</si>
  <si>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</si>
  <si>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</si>
  <si>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</si>
  <si>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</si>
  <si>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</si>
  <si>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</si>
  <si>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</si>
  <si>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</si>
  <si>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</si>
  <si>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</si>
  <si>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</si>
  <si>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</si>
  <si>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</si>
  <si>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</si>
  <si>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</si>
  <si>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</si>
  <si>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</si>
  <si>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</si>
  <si>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</si>
  <si>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</si>
  <si>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</si>
  <si>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</si>
  <si>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</si>
  <si>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</si>
  <si>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</si>
  <si>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</si>
  <si>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</si>
  <si>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</si>
  <si>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</si>
  <si>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</si>
  <si>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</si>
  <si>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</si>
  <si>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</si>
  <si>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</si>
  <si>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</si>
  <si>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</si>
  <si>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</si>
  <si>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</si>
  <si>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</si>
  <si>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</si>
  <si>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</si>
  <si>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</si>
  <si>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</si>
  <si>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</si>
  <si>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</si>
  <si>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</si>
  <si>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</si>
  <si>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</si>
  <si>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</si>
  <si>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</si>
  <si>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</si>
  <si>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</si>
  <si>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</si>
  <si>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</si>
  <si>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</si>
  <si>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</si>
  <si>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</si>
  <si>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</si>
  <si>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</si>
  <si>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</si>
  <si>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</si>
  <si>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</si>
  <si>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</si>
  <si>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</si>
  <si>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</si>
  <si>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</si>
  <si>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</si>
  <si>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</si>
  <si>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</si>
  <si>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</si>
  <si>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</si>
  <si>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</si>
  <si>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</si>
  <si>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</si>
  <si>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</si>
  <si>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</si>
  <si>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</si>
  <si>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</si>
  <si>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</si>
  <si>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</si>
  <si>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</si>
  <si>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</si>
  <si>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</si>
  <si>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</si>
  <si>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</si>
  <si>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</si>
  <si>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</si>
  <si>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</si>
  <si>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</si>
  <si>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</si>
  <si>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</si>
  <si>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</si>
  <si>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</si>
  <si>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</si>
  <si>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</si>
  <si>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</si>
  <si>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</si>
  <si>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</si>
  <si>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</si>
  <si>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</si>
  <si>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</si>
  <si>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</si>
  <si>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</si>
  <si>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</si>
  <si>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</si>
  <si>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</si>
  <si>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</si>
  <si>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</si>
  <si>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</si>
  <si>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</si>
  <si>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</si>
  <si>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</si>
  <si>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</si>
  <si>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</si>
  <si>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</si>
  <si>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</si>
  <si>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</si>
  <si>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</si>
  <si>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</si>
  <si>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</si>
  <si>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</si>
  <si>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</si>
  <si>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</si>
  <si>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</si>
  <si>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</si>
  <si>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</si>
  <si>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</si>
  <si>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</si>
  <si>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</si>
  <si>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</si>
  <si>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</si>
  <si>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</si>
  <si>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</si>
  <si>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</si>
  <si>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</si>
  <si>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</si>
  <si>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</si>
  <si>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</si>
  <si>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</si>
  <si>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</si>
  <si>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</si>
  <si>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</si>
  <si>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</si>
  <si>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</si>
  <si>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</si>
  <si>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</si>
  <si>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</si>
  <si>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</si>
  <si>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</si>
  <si>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</si>
  <si>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</si>
  <si>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</si>
  <si>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</si>
  <si>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</si>
  <si>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</si>
  <si>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</si>
  <si>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</si>
  <si>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</si>
  <si>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</si>
  <si>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</si>
  <si>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</si>
  <si>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</si>
  <si>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</si>
  <si>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</si>
  <si>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</si>
  <si>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</si>
  <si>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</si>
  <si>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</si>
  <si>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</si>
  <si>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</si>
  <si>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</si>
  <si>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</si>
  <si>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</si>
  <si>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</si>
  <si>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</si>
  <si>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</si>
  <si>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</si>
  <si>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</si>
  <si>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</si>
  <si>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</si>
  <si>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</si>
  <si>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</si>
  <si>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</si>
  <si>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</si>
  <si>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</si>
  <si>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</si>
  <si>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</si>
  <si>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</si>
  <si>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</si>
  <si>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</si>
  <si>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</si>
  <si>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</si>
  <si>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</si>
  <si>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</si>
  <si>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</si>
  <si>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</si>
  <si>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</si>
  <si>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</si>
  <si>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</si>
  <si>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</si>
  <si>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</si>
  <si>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</si>
  <si>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</si>
  <si>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</si>
  <si>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</si>
  <si>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</si>
  <si>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</si>
  <si>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</si>
  <si>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</si>
  <si>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</si>
  <si>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</si>
  <si>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</si>
  <si>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</si>
  <si>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</si>
  <si>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</si>
  <si>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</si>
  <si>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</si>
  <si>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</si>
  <si>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</si>
  <si>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</si>
  <si>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</si>
  <si>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</si>
  <si>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</si>
  <si>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</si>
  <si>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</si>
  <si>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</si>
  <si>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</si>
  <si>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</si>
  <si>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</si>
  <si>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</si>
  <si>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</si>
  <si>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</si>
  <si>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</si>
  <si>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</si>
  <si>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</si>
  <si>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</si>
  <si>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</si>
  <si>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</si>
  <si>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</si>
  <si>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</si>
  <si>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</si>
  <si>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</si>
  <si>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</si>
  <si>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</si>
  <si>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</si>
  <si>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</si>
  <si>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</si>
  <si>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</si>
  <si>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</si>
  <si>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</si>
  <si>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</si>
  <si>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</si>
  <si>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</si>
  <si>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</si>
  <si>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</si>
  <si>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</si>
  <si>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</si>
  <si>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</si>
  <si>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</si>
  <si>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</si>
  <si>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</si>
  <si>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</si>
  <si>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</si>
  <si>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</si>
  <si>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</si>
  <si>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</si>
  <si>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</si>
  <si>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</si>
  <si>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</si>
  <si>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</si>
  <si>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</si>
  <si>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</si>
  <si>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</si>
  <si>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</si>
  <si>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</si>
  <si>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</si>
  <si>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</si>
  <si>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</si>
  <si>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</si>
  <si>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</si>
  <si>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</si>
  <si>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</si>
  <si>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</si>
  <si>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</si>
  <si>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</si>
  <si>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</si>
  <si>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</si>
  <si>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</si>
  <si>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</si>
  <si>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</si>
  <si>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</si>
  <si>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</si>
  <si>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</si>
  <si>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</si>
  <si>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</si>
  <si>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</si>
  <si>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</si>
  <si>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</si>
  <si>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</si>
  <si>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</si>
  <si>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</si>
  <si>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</si>
  <si>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</si>
  <si>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</si>
  <si>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</si>
  <si>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</si>
  <si>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</si>
  <si>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</si>
  <si>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</si>
  <si>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</si>
  <si>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</si>
  <si>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</si>
  <si>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</si>
  <si>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</si>
  <si>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</si>
  <si>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</si>
  <si>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</si>
  <si>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</si>
  <si>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</si>
  <si>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</si>
  <si>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</si>
  <si>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</si>
  <si>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</si>
  <si>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</si>
  <si>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</si>
  <si>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</si>
  <si>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</si>
  <si>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</si>
  <si>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</si>
  <si>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</si>
  <si>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</si>
  <si>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</si>
  <si>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</si>
  <si>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</si>
  <si>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</si>
  <si>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</si>
  <si>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</si>
  <si>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</si>
  <si>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</si>
  <si>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</si>
  <si>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</si>
  <si>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</si>
  <si>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</si>
  <si>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</si>
  <si>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</si>
  <si>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</si>
  <si>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</si>
  <si>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</si>
  <si>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</si>
  <si>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</si>
  <si>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</si>
  <si>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</si>
  <si>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</si>
  <si>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</si>
  <si>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</si>
  <si>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</si>
  <si>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</si>
  <si>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</si>
  <si>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</si>
  <si>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</si>
  <si>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</si>
  <si>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</si>
  <si>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</si>
  <si>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</si>
  <si>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</si>
  <si>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</si>
  <si>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</si>
  <si>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</si>
  <si>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</si>
  <si>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</si>
  <si>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</si>
  <si>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</si>
  <si>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</si>
  <si>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</si>
  <si>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</si>
  <si>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</si>
  <si>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</si>
  <si>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</si>
  <si>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</si>
  <si>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</si>
  <si>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</si>
  <si>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</si>
  <si>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</si>
  <si>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</si>
  <si>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</si>
  <si>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</si>
  <si>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</si>
  <si>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</si>
  <si>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</si>
  <si>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</si>
  <si>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</si>
  <si>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</si>
  <si>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</si>
  <si>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</si>
  <si>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</si>
  <si>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</si>
  <si>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</si>
  <si>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</si>
  <si>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</si>
  <si>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</si>
  <si>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</si>
  <si>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</si>
  <si>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</si>
  <si>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</si>
  <si>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</si>
  <si>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</si>
  <si>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</si>
  <si>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</si>
  <si>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</si>
  <si>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</si>
  <si>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</si>
  <si>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</si>
  <si>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</si>
  <si>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</si>
  <si>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</si>
  <si>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</si>
  <si>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</si>
  <si>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</si>
  <si>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</si>
  <si>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</si>
  <si>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</si>
  <si>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</si>
  <si>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</si>
  <si>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</si>
  <si>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</si>
  <si>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</si>
  <si>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</si>
  <si>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</si>
  <si>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</si>
  <si>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</si>
  <si>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</si>
  <si>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</si>
  <si>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</si>
  <si>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</si>
  <si>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</si>
  <si>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</si>
  <si>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</si>
  <si>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</si>
  <si>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</si>
  <si>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</si>
  <si>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</si>
  <si>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</si>
  <si>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</si>
  <si>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</si>
  <si>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</si>
  <si>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</si>
  <si>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</si>
  <si>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</si>
  <si>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</si>
  <si>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</si>
  <si>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</si>
  <si>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</si>
  <si>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</si>
  <si>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</si>
  <si>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</si>
  <si>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</si>
  <si>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</si>
  <si>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</si>
  <si>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</si>
  <si>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</si>
  <si>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</si>
  <si>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</si>
  <si>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</si>
  <si>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</si>
  <si>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</si>
  <si>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</si>
  <si>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</si>
  <si>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</si>
  <si>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</si>
  <si>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</si>
  <si>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.</t>
  </si>
  <si>
    <t>MUNICIPIO OCAMPO</t>
  </si>
  <si>
    <t>Correspondiente 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</si>
</sst>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u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2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</cellStyleXfs>
  <cellXfs count="16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21" fillId="0" borderId="0" xfId="9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2">
    <cellStyle name="Hipervínculo" xfId="11" builtinId="8"/>
    <cellStyle name="Millares 2" xfId="1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39"/>
  <sheetViews>
    <sheetView tabSelected="1" zoomScaleNormal="100" zoomScaleSheetLayoutView="100" workbookViewId="0">
      <pane ySplit="4" topLeftCell="A5" activePane="bottomLeft" state="frozen"/>
      <selection activeCell="A14" sqref="A14:B14"/>
      <selection pane="bottomLeft" activeCell="A5" sqref="A5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49" t="s">
        <v>629</v>
      </c>
      <c r="B1" s="149"/>
      <c r="C1" s="73"/>
      <c r="D1" s="70" t="s">
        <v>288</v>
      </c>
      <c r="E1" s="71">
        <v>2018</v>
      </c>
    </row>
    <row r="2" spans="1:5" ht="18.95" customHeight="1" x14ac:dyDescent="0.2">
      <c r="A2" s="150" t="s">
        <v>627</v>
      </c>
      <c r="B2" s="150"/>
      <c r="C2" s="93"/>
      <c r="D2" s="70" t="s">
        <v>290</v>
      </c>
      <c r="E2" s="73" t="s">
        <v>291</v>
      </c>
    </row>
    <row r="3" spans="1:5" ht="18.95" customHeight="1" x14ac:dyDescent="0.2">
      <c r="A3" s="151" t="s">
        <v>630</v>
      </c>
      <c r="B3" s="151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 t="s">
        <v>628</v>
      </c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2" x14ac:dyDescent="0.2">
      <c r="A33" s="146" t="s">
        <v>90</v>
      </c>
      <c r="B33" s="147" t="s">
        <v>85</v>
      </c>
    </row>
    <row r="34" spans="1:2" x14ac:dyDescent="0.2">
      <c r="A34" s="146" t="s">
        <v>91</v>
      </c>
      <c r="B34" s="147" t="s">
        <v>86</v>
      </c>
    </row>
    <row r="35" spans="1:2" x14ac:dyDescent="0.2">
      <c r="A35" s="40"/>
      <c r="B35" s="43"/>
    </row>
    <row r="36" spans="1:2" x14ac:dyDescent="0.2">
      <c r="A36" s="40"/>
      <c r="B36" s="41" t="s">
        <v>88</v>
      </c>
    </row>
    <row r="37" spans="1:2" x14ac:dyDescent="0.2">
      <c r="A37" s="40" t="s">
        <v>89</v>
      </c>
      <c r="B37" s="147" t="s">
        <v>36</v>
      </c>
    </row>
    <row r="38" spans="1:2" x14ac:dyDescent="0.2">
      <c r="A38" s="40"/>
      <c r="B38" s="147" t="s">
        <v>37</v>
      </c>
    </row>
    <row r="39" spans="1:2" ht="12" thickBot="1" x14ac:dyDescent="0.25">
      <c r="A39" s="44"/>
      <c r="B39" s="45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3:B23" location="EA!A6" display="EA-01"/>
    <hyperlink ref="A24:B24" location="EA!A68" display="EA-02"/>
    <hyperlink ref="A25:B25" location="EA!A94" display="EA-03"/>
    <hyperlink ref="A26:B26" location="VHP!A6" display="VHP-01"/>
    <hyperlink ref="A27:B27" location="VHP!A12" display="VHP-02"/>
    <hyperlink ref="A28:B28" location="EFE!A6" display="EFE-01"/>
    <hyperlink ref="A29:B29" location="EFE!A18" display="EFE-02"/>
    <hyperlink ref="A30:B30" location="EFE!A44" display="EFE-03"/>
    <hyperlink ref="A33:B33" location="Conciliacion_Ig!B6" display="Conciliacion_Ig"/>
    <hyperlink ref="A34:B34" location="Conciliacion_Eg!B5" display="Conciliacion_Eg"/>
    <hyperlink ref="B37" location="Memoria!A8" display="CONTABLES"/>
    <hyperlink ref="B38" location="Memoria!A35" display="PRESUPUESTALE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workbookViewId="0">
      <selection activeCell="D16" sqref="D16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55" t="s">
        <v>629</v>
      </c>
      <c r="B1" s="155"/>
      <c r="C1" s="155"/>
      <c r="D1" s="155"/>
    </row>
    <row r="2" spans="1:4" s="94" customFormat="1" ht="18.95" customHeight="1" x14ac:dyDescent="0.25">
      <c r="A2" s="155" t="s">
        <v>624</v>
      </c>
      <c r="B2" s="155"/>
      <c r="C2" s="155"/>
      <c r="D2" s="155"/>
    </row>
    <row r="3" spans="1:4" s="94" customFormat="1" ht="18.95" customHeight="1" x14ac:dyDescent="0.25">
      <c r="A3" s="155" t="s">
        <v>630</v>
      </c>
      <c r="B3" s="155"/>
      <c r="C3" s="155"/>
      <c r="D3" s="155"/>
    </row>
    <row r="4" spans="1:4" s="97" customFormat="1" ht="18.95" customHeight="1" x14ac:dyDescent="0.2">
      <c r="A4" s="156" t="s">
        <v>620</v>
      </c>
      <c r="B4" s="156"/>
      <c r="C4" s="156"/>
      <c r="D4" s="156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174950354.06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SUM(C16:C19)</f>
        <v>30067030.289999999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30067030.289999999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144883323.77000001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5"/>
  <sheetViews>
    <sheetView showGridLines="0" workbookViewId="0">
      <selection activeCell="D27" sqref="D27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57" t="s">
        <v>629</v>
      </c>
      <c r="B1" s="157"/>
      <c r="C1" s="157"/>
      <c r="D1" s="157"/>
    </row>
    <row r="2" spans="1:4" s="124" customFormat="1" ht="18.95" customHeight="1" x14ac:dyDescent="0.25">
      <c r="A2" s="157" t="s">
        <v>625</v>
      </c>
      <c r="B2" s="157"/>
      <c r="C2" s="157"/>
      <c r="D2" s="157"/>
    </row>
    <row r="3" spans="1:4" s="124" customFormat="1" ht="18.95" customHeight="1" x14ac:dyDescent="0.25">
      <c r="A3" s="157" t="s">
        <v>630</v>
      </c>
      <c r="B3" s="157"/>
      <c r="C3" s="157"/>
      <c r="D3" s="157"/>
    </row>
    <row r="4" spans="1:4" s="125" customFormat="1" x14ac:dyDescent="0.2">
      <c r="A4" s="158"/>
      <c r="B4" s="158"/>
      <c r="C4" s="158"/>
      <c r="D4" s="158"/>
    </row>
    <row r="5" spans="1:4" x14ac:dyDescent="0.2">
      <c r="A5" s="126" t="s">
        <v>168</v>
      </c>
      <c r="B5" s="127"/>
      <c r="C5" s="128"/>
      <c r="D5" s="129">
        <v>170706046.65000001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43368638.789999999</v>
      </c>
    </row>
    <row r="8" spans="1:4" x14ac:dyDescent="0.2">
      <c r="A8" s="110"/>
      <c r="B8" s="135" t="s">
        <v>166</v>
      </c>
      <c r="C8" s="112">
        <v>58869</v>
      </c>
      <c r="D8" s="136"/>
    </row>
    <row r="9" spans="1:4" x14ac:dyDescent="0.2">
      <c r="A9" s="110"/>
      <c r="B9" s="135" t="s">
        <v>165</v>
      </c>
      <c r="C9" s="112">
        <v>0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0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112733.96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42739860.799999997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457175.03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0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0</v>
      </c>
    </row>
    <row r="27" spans="1:4" x14ac:dyDescent="0.2">
      <c r="A27" s="110"/>
      <c r="B27" s="135" t="s">
        <v>133</v>
      </c>
      <c r="C27" s="112">
        <v>0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0</v>
      </c>
      <c r="D32" s="137"/>
    </row>
    <row r="33" spans="1:4" x14ac:dyDescent="0.2">
      <c r="A33" s="110"/>
      <c r="B33" s="138" t="s">
        <v>148</v>
      </c>
      <c r="C33" s="120">
        <v>0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127337407.86000001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ignoredErrors>
    <ignoredError sqref="B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B9" sqref="B9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54" t="s">
        <v>629</v>
      </c>
      <c r="B1" s="159"/>
      <c r="C1" s="159"/>
      <c r="D1" s="159"/>
      <c r="E1" s="159"/>
      <c r="F1" s="159"/>
      <c r="G1" s="84" t="s">
        <v>288</v>
      </c>
      <c r="H1" s="85">
        <f>'Notas a los Edos Financieros'!E1</f>
        <v>2018</v>
      </c>
    </row>
    <row r="2" spans="1:10" ht="18.95" customHeight="1" x14ac:dyDescent="0.2">
      <c r="A2" s="154" t="s">
        <v>626</v>
      </c>
      <c r="B2" s="159"/>
      <c r="C2" s="159"/>
      <c r="D2" s="159"/>
      <c r="E2" s="159"/>
      <c r="F2" s="159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60" t="s">
        <v>630</v>
      </c>
      <c r="B3" s="161"/>
      <c r="C3" s="161"/>
      <c r="D3" s="161"/>
      <c r="E3" s="161"/>
      <c r="F3" s="161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f>C9+D9+E9</f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f t="shared" ref="F10:F34" si="0">C10+D10+E10</f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f t="shared" si="0"/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f t="shared" si="0"/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f t="shared" si="0"/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f t="shared" si="0"/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f t="shared" si="0"/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f t="shared" si="0"/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f t="shared" si="0"/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f t="shared" si="0"/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f t="shared" si="0"/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f t="shared" si="0"/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f t="shared" si="0"/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f t="shared" si="0"/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f t="shared" si="0"/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f t="shared" si="0"/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f t="shared" si="0"/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f t="shared" si="0"/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f t="shared" si="0"/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f t="shared" si="0"/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f t="shared" si="0"/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f t="shared" si="0"/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f t="shared" si="0"/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f t="shared" si="0"/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f t="shared" si="0"/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f t="shared" si="0"/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view="pageBreakPreview" zoomScaleNormal="100" zoomScaleSheetLayoutView="100" workbookViewId="0">
      <selection activeCell="A2" sqref="A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62" t="s">
        <v>40</v>
      </c>
      <c r="B5" s="162"/>
      <c r="C5" s="162"/>
      <c r="D5" s="162"/>
      <c r="E5" s="162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63" t="s">
        <v>44</v>
      </c>
      <c r="C10" s="163"/>
      <c r="D10" s="163"/>
      <c r="E10" s="163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63" t="s">
        <v>48</v>
      </c>
      <c r="C12" s="163"/>
      <c r="D12" s="163"/>
      <c r="E12" s="163"/>
    </row>
    <row r="13" spans="1:8" s="11" customFormat="1" ht="26.1" customHeight="1" x14ac:dyDescent="0.2">
      <c r="A13" s="29" t="s">
        <v>49</v>
      </c>
      <c r="B13" s="163" t="s">
        <v>50</v>
      </c>
      <c r="C13" s="163"/>
      <c r="D13" s="163"/>
      <c r="E13" s="163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64" t="s">
        <v>56</v>
      </c>
      <c r="C22" s="164"/>
      <c r="D22" s="164"/>
      <c r="E22" s="164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36" zoomScaleNormal="100" workbookViewId="0">
      <selection activeCell="C55" sqref="C55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52" t="s">
        <v>629</v>
      </c>
      <c r="B1" s="153"/>
      <c r="C1" s="153"/>
      <c r="D1" s="153"/>
      <c r="E1" s="153"/>
      <c r="F1" s="153"/>
      <c r="G1" s="70" t="s">
        <v>288</v>
      </c>
      <c r="H1" s="81">
        <v>2018</v>
      </c>
    </row>
    <row r="2" spans="1:8" s="72" customFormat="1" ht="18.95" customHeight="1" x14ac:dyDescent="0.25">
      <c r="A2" s="152" t="s">
        <v>289</v>
      </c>
      <c r="B2" s="153"/>
      <c r="C2" s="153"/>
      <c r="D2" s="153"/>
      <c r="E2" s="153"/>
      <c r="F2" s="153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52" t="s">
        <v>630</v>
      </c>
      <c r="B3" s="153"/>
      <c r="C3" s="153"/>
      <c r="D3" s="153"/>
      <c r="E3" s="153"/>
      <c r="F3" s="153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0</v>
      </c>
    </row>
    <row r="9" spans="1:8" x14ac:dyDescent="0.2">
      <c r="A9" s="78">
        <v>1115</v>
      </c>
      <c r="B9" s="76" t="s">
        <v>295</v>
      </c>
      <c r="C9" s="80">
        <v>4503210.92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52433.29</v>
      </c>
      <c r="D15" s="80">
        <v>54411.7</v>
      </c>
      <c r="E15" s="80">
        <v>53777.13</v>
      </c>
      <c r="F15" s="80">
        <v>-105.61</v>
      </c>
      <c r="G15" s="80">
        <v>0</v>
      </c>
    </row>
    <row r="16" spans="1:8" x14ac:dyDescent="0.2">
      <c r="A16" s="78">
        <v>1124</v>
      </c>
      <c r="B16" s="76" t="s">
        <v>299</v>
      </c>
      <c r="C16" s="80">
        <v>75575.759999999995</v>
      </c>
      <c r="D16" s="80">
        <v>75575.759999999995</v>
      </c>
      <c r="E16" s="80">
        <v>75575.759999999995</v>
      </c>
      <c r="F16" s="80">
        <v>75575.759999999995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564475.30000000005</v>
      </c>
      <c r="D20" s="80">
        <v>564475.30000000005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15000</v>
      </c>
      <c r="D21" s="80">
        <v>15000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162015.12</v>
      </c>
      <c r="D22" s="80">
        <v>162015.12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3500</v>
      </c>
      <c r="D23" s="80">
        <v>3500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660470.27</v>
      </c>
      <c r="D25" s="80">
        <v>660470.27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f>SUM(C31:C35)</f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f>SUM(C40)</f>
        <v>0</v>
      </c>
    </row>
    <row r="40" spans="1:8" x14ac:dyDescent="0.2">
      <c r="A40" s="78">
        <v>1151</v>
      </c>
      <c r="B40" s="76" t="s">
        <v>323</v>
      </c>
      <c r="C40" s="80">
        <v>0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f>SUM(C53:C59)</f>
        <v>125052295.3</v>
      </c>
      <c r="D52" s="80">
        <f t="shared" ref="D52:E52" si="0">SUM(D53:D59)</f>
        <v>0</v>
      </c>
      <c r="E52" s="80">
        <f t="shared" si="0"/>
        <v>0</v>
      </c>
    </row>
    <row r="53" spans="1:9" x14ac:dyDescent="0.2">
      <c r="A53" s="78">
        <v>1231</v>
      </c>
      <c r="B53" s="76" t="s">
        <v>329</v>
      </c>
      <c r="C53" s="80">
        <v>1282000</v>
      </c>
      <c r="D53" s="80">
        <v>0</v>
      </c>
      <c r="E53" s="80">
        <v>0</v>
      </c>
    </row>
    <row r="54" spans="1:9" x14ac:dyDescent="0.2">
      <c r="A54" s="78">
        <v>1232</v>
      </c>
      <c r="B54" s="76" t="s">
        <v>330</v>
      </c>
      <c r="C54" s="80">
        <v>0</v>
      </c>
      <c r="D54" s="80">
        <v>0</v>
      </c>
      <c r="E54" s="80">
        <v>0</v>
      </c>
    </row>
    <row r="55" spans="1:9" x14ac:dyDescent="0.2">
      <c r="A55" s="78">
        <v>1233</v>
      </c>
      <c r="B55" s="76" t="s">
        <v>331</v>
      </c>
      <c r="C55" s="80">
        <v>0</v>
      </c>
      <c r="D55" s="80">
        <v>0</v>
      </c>
      <c r="E55" s="80">
        <v>0</v>
      </c>
    </row>
    <row r="56" spans="1:9" x14ac:dyDescent="0.2">
      <c r="A56" s="78">
        <v>1234</v>
      </c>
      <c r="B56" s="76" t="s">
        <v>332</v>
      </c>
      <c r="C56" s="80">
        <v>0</v>
      </c>
      <c r="D56" s="80">
        <v>0</v>
      </c>
      <c r="E56" s="80">
        <v>0</v>
      </c>
    </row>
    <row r="57" spans="1:9" x14ac:dyDescent="0.2">
      <c r="A57" s="78">
        <v>1235</v>
      </c>
      <c r="B57" s="76" t="s">
        <v>333</v>
      </c>
      <c r="C57" s="80">
        <v>119982518.77</v>
      </c>
      <c r="D57" s="80">
        <v>0</v>
      </c>
      <c r="E57" s="80">
        <v>0</v>
      </c>
    </row>
    <row r="58" spans="1:9" x14ac:dyDescent="0.2">
      <c r="A58" s="78">
        <v>1236</v>
      </c>
      <c r="B58" s="76" t="s">
        <v>334</v>
      </c>
      <c r="C58" s="80">
        <v>3787776.53</v>
      </c>
      <c r="D58" s="80">
        <v>0</v>
      </c>
      <c r="E58" s="80">
        <v>0</v>
      </c>
    </row>
    <row r="59" spans="1:9" x14ac:dyDescent="0.2">
      <c r="A59" s="78">
        <v>1239</v>
      </c>
      <c r="B59" s="76" t="s">
        <v>335</v>
      </c>
      <c r="C59" s="80">
        <v>0</v>
      </c>
      <c r="D59" s="80">
        <v>0</v>
      </c>
      <c r="E59" s="80">
        <v>0</v>
      </c>
    </row>
    <row r="60" spans="1:9" x14ac:dyDescent="0.2">
      <c r="A60" s="78">
        <v>1240</v>
      </c>
      <c r="B60" s="76" t="s">
        <v>336</v>
      </c>
      <c r="C60" s="80">
        <f>SUM(C61:C68)</f>
        <v>28130419.390000001</v>
      </c>
      <c r="D60" s="80">
        <f>SUM(D61:D68)</f>
        <v>0</v>
      </c>
      <c r="E60" s="80">
        <f>SUM(E61:E68)</f>
        <v>-2807928.1100000003</v>
      </c>
    </row>
    <row r="61" spans="1:9" x14ac:dyDescent="0.2">
      <c r="A61" s="78">
        <v>1241</v>
      </c>
      <c r="B61" s="76" t="s">
        <v>337</v>
      </c>
      <c r="C61" s="80">
        <v>5007965.8899999997</v>
      </c>
      <c r="D61" s="80">
        <v>0</v>
      </c>
      <c r="E61" s="80">
        <v>-1063025.1499999999</v>
      </c>
    </row>
    <row r="62" spans="1:9" x14ac:dyDescent="0.2">
      <c r="A62" s="78">
        <v>1242</v>
      </c>
      <c r="B62" s="76" t="s">
        <v>338</v>
      </c>
      <c r="C62" s="80">
        <v>599728.56999999995</v>
      </c>
      <c r="D62" s="80">
        <v>0</v>
      </c>
      <c r="E62" s="80">
        <v>-116669.56</v>
      </c>
    </row>
    <row r="63" spans="1:9" x14ac:dyDescent="0.2">
      <c r="A63" s="78">
        <v>1243</v>
      </c>
      <c r="B63" s="76" t="s">
        <v>339</v>
      </c>
      <c r="C63" s="80">
        <v>0</v>
      </c>
      <c r="D63" s="80">
        <v>0</v>
      </c>
      <c r="E63" s="80">
        <v>0</v>
      </c>
    </row>
    <row r="64" spans="1:9" x14ac:dyDescent="0.2">
      <c r="A64" s="78">
        <v>1244</v>
      </c>
      <c r="B64" s="76" t="s">
        <v>340</v>
      </c>
      <c r="C64" s="80">
        <v>15819502.32</v>
      </c>
      <c r="D64" s="80">
        <v>0</v>
      </c>
      <c r="E64" s="80">
        <v>-1317365.1599999999</v>
      </c>
    </row>
    <row r="65" spans="1:9" x14ac:dyDescent="0.2">
      <c r="A65" s="78">
        <v>1245</v>
      </c>
      <c r="B65" s="76" t="s">
        <v>341</v>
      </c>
      <c r="C65" s="80">
        <v>0</v>
      </c>
      <c r="D65" s="80">
        <v>0</v>
      </c>
      <c r="E65" s="80">
        <v>0</v>
      </c>
    </row>
    <row r="66" spans="1:9" x14ac:dyDescent="0.2">
      <c r="A66" s="78">
        <v>1246</v>
      </c>
      <c r="B66" s="76" t="s">
        <v>342</v>
      </c>
      <c r="C66" s="80">
        <v>6395023.6100000003</v>
      </c>
      <c r="D66" s="80">
        <v>0</v>
      </c>
      <c r="E66" s="80">
        <v>-310868.24</v>
      </c>
    </row>
    <row r="67" spans="1:9" x14ac:dyDescent="0.2">
      <c r="A67" s="78">
        <v>1247</v>
      </c>
      <c r="B67" s="76" t="s">
        <v>343</v>
      </c>
      <c r="C67" s="80">
        <v>302749</v>
      </c>
      <c r="D67" s="80">
        <v>0</v>
      </c>
      <c r="E67" s="80">
        <v>0</v>
      </c>
    </row>
    <row r="68" spans="1:9" x14ac:dyDescent="0.2">
      <c r="A68" s="78">
        <v>1248</v>
      </c>
      <c r="B68" s="76" t="s">
        <v>344</v>
      </c>
      <c r="C68" s="80">
        <v>5450</v>
      </c>
      <c r="D68" s="80">
        <v>0</v>
      </c>
      <c r="E68" s="80">
        <v>0</v>
      </c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f>SUM(C73:C77)</f>
        <v>881934</v>
      </c>
      <c r="D72" s="80">
        <f t="shared" ref="D72:E72" si="1">SUM(D73:D77)</f>
        <v>0</v>
      </c>
      <c r="E72" s="80">
        <f t="shared" si="1"/>
        <v>0</v>
      </c>
    </row>
    <row r="73" spans="1:9" x14ac:dyDescent="0.2">
      <c r="A73" s="78">
        <v>1251</v>
      </c>
      <c r="B73" s="76" t="s">
        <v>347</v>
      </c>
      <c r="C73" s="80">
        <v>330600</v>
      </c>
      <c r="D73" s="80">
        <v>0</v>
      </c>
      <c r="E73" s="80">
        <v>0</v>
      </c>
    </row>
    <row r="74" spans="1:9" x14ac:dyDescent="0.2">
      <c r="A74" s="78">
        <v>1252</v>
      </c>
      <c r="B74" s="76" t="s">
        <v>348</v>
      </c>
      <c r="C74" s="80">
        <v>0</v>
      </c>
      <c r="D74" s="80">
        <v>0</v>
      </c>
      <c r="E74" s="80">
        <v>0</v>
      </c>
    </row>
    <row r="75" spans="1:9" x14ac:dyDescent="0.2">
      <c r="A75" s="78">
        <v>1253</v>
      </c>
      <c r="B75" s="76" t="s">
        <v>349</v>
      </c>
      <c r="C75" s="80">
        <v>0</v>
      </c>
      <c r="D75" s="80">
        <v>0</v>
      </c>
      <c r="E75" s="80">
        <v>0</v>
      </c>
    </row>
    <row r="76" spans="1:9" x14ac:dyDescent="0.2">
      <c r="A76" s="78">
        <v>1254</v>
      </c>
      <c r="B76" s="76" t="s">
        <v>350</v>
      </c>
      <c r="C76" s="80">
        <v>551334</v>
      </c>
      <c r="D76" s="80">
        <v>0</v>
      </c>
      <c r="E76" s="80">
        <v>0</v>
      </c>
    </row>
    <row r="77" spans="1:9" x14ac:dyDescent="0.2">
      <c r="A77" s="78">
        <v>1259</v>
      </c>
      <c r="B77" s="76" t="s">
        <v>351</v>
      </c>
      <c r="C77" s="80">
        <v>0</v>
      </c>
      <c r="D77" s="80">
        <v>0</v>
      </c>
      <c r="E77" s="80">
        <v>0</v>
      </c>
    </row>
    <row r="78" spans="1:9" x14ac:dyDescent="0.2">
      <c r="A78" s="78">
        <v>1270</v>
      </c>
      <c r="B78" s="76" t="s">
        <v>352</v>
      </c>
      <c r="C78" s="80">
        <f>SUM(C79:C84)</f>
        <v>566803.56000000006</v>
      </c>
      <c r="D78" s="80">
        <f t="shared" ref="D78:E78" si="2">SUM(D79:D84)</f>
        <v>0</v>
      </c>
      <c r="E78" s="80">
        <f t="shared" si="2"/>
        <v>0</v>
      </c>
    </row>
    <row r="79" spans="1:9" x14ac:dyDescent="0.2">
      <c r="A79" s="78">
        <v>1271</v>
      </c>
      <c r="B79" s="76" t="s">
        <v>353</v>
      </c>
      <c r="C79" s="80">
        <v>566803.56000000006</v>
      </c>
      <c r="D79" s="80">
        <v>0</v>
      </c>
      <c r="E79" s="80">
        <v>0</v>
      </c>
    </row>
    <row r="80" spans="1:9" x14ac:dyDescent="0.2">
      <c r="A80" s="78">
        <v>1272</v>
      </c>
      <c r="B80" s="76" t="s">
        <v>354</v>
      </c>
      <c r="C80" s="80">
        <v>0</v>
      </c>
      <c r="D80" s="80">
        <v>0</v>
      </c>
      <c r="E80" s="80">
        <v>0</v>
      </c>
    </row>
    <row r="81" spans="1:8" x14ac:dyDescent="0.2">
      <c r="A81" s="78">
        <v>1273</v>
      </c>
      <c r="B81" s="76" t="s">
        <v>355</v>
      </c>
      <c r="C81" s="80">
        <v>0</v>
      </c>
      <c r="D81" s="80">
        <v>0</v>
      </c>
      <c r="E81" s="80">
        <v>0</v>
      </c>
    </row>
    <row r="82" spans="1:8" x14ac:dyDescent="0.2">
      <c r="A82" s="78">
        <v>1274</v>
      </c>
      <c r="B82" s="76" t="s">
        <v>356</v>
      </c>
      <c r="C82" s="80">
        <v>0</v>
      </c>
      <c r="D82" s="80">
        <v>0</v>
      </c>
      <c r="E82" s="80">
        <v>0</v>
      </c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f>SUM(C89:C90)</f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f>SUM(C95:C97)</f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f>SUM(C102:C110)</f>
        <v>22228366.990000002</v>
      </c>
      <c r="D101" s="80">
        <f t="shared" ref="D101:E101" si="3">SUM(D102:D110)</f>
        <v>0</v>
      </c>
      <c r="E101" s="80">
        <f t="shared" si="3"/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276123.65999999997</v>
      </c>
      <c r="D102" s="80">
        <v>0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983887.78</v>
      </c>
      <c r="D103" s="80">
        <v>0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2804200.78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5153604.59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-84537.279999999999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971202.31</v>
      </c>
      <c r="D108" s="80">
        <v>0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12123885.15</v>
      </c>
      <c r="D110" s="80">
        <v>0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f>SUM(C112:C114)</f>
        <v>0</v>
      </c>
      <c r="D111" s="80">
        <f t="shared" ref="D111:E111" si="4">SUM(D112:D114)</f>
        <v>0</v>
      </c>
      <c r="E111" s="80">
        <f t="shared" si="4"/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f>SUM(C119:C124)</f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f>SUM(C126:C131)</f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f>SUM(C138:C140)</f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zoomScaleNormal="100" workbookViewId="0">
      <selection sqref="A1:C1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16384" width="9.140625" style="76"/>
  </cols>
  <sheetData>
    <row r="1" spans="1:5" s="82" customFormat="1" ht="18.95" customHeight="1" x14ac:dyDescent="0.25">
      <c r="A1" s="150" t="s">
        <v>629</v>
      </c>
      <c r="B1" s="150"/>
      <c r="C1" s="150"/>
      <c r="D1" s="70" t="s">
        <v>288</v>
      </c>
      <c r="E1" s="81">
        <v>2018</v>
      </c>
    </row>
    <row r="2" spans="1:5" s="72" customFormat="1" ht="18.95" customHeight="1" x14ac:dyDescent="0.25">
      <c r="A2" s="150" t="s">
        <v>403</v>
      </c>
      <c r="B2" s="150"/>
      <c r="C2" s="150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50" t="s">
        <v>630</v>
      </c>
      <c r="B3" s="150"/>
      <c r="C3" s="150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f>SUM(C9+C18+C24+C26+C32+C37+C47+C52)</f>
        <v>21819061.880000003</v>
      </c>
    </row>
    <row r="9" spans="1:5" x14ac:dyDescent="0.2">
      <c r="A9" s="78">
        <v>4110</v>
      </c>
      <c r="B9" s="76" t="s">
        <v>406</v>
      </c>
      <c r="C9" s="80">
        <f>SUM(C10:C17)</f>
        <v>5944623.5800000001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5572840.8799999999</v>
      </c>
    </row>
    <row r="12" spans="1:5" x14ac:dyDescent="0.2">
      <c r="A12" s="78">
        <v>4113</v>
      </c>
      <c r="B12" s="76" t="s">
        <v>409</v>
      </c>
      <c r="C12" s="80">
        <v>1100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370682.7</v>
      </c>
    </row>
    <row r="17" spans="1:3" x14ac:dyDescent="0.2">
      <c r="A17" s="78">
        <v>4119</v>
      </c>
      <c r="B17" s="76" t="s">
        <v>414</v>
      </c>
      <c r="C17" s="80">
        <v>0</v>
      </c>
    </row>
    <row r="18" spans="1:3" x14ac:dyDescent="0.2">
      <c r="A18" s="78">
        <v>4120</v>
      </c>
      <c r="B18" s="76" t="s">
        <v>415</v>
      </c>
      <c r="C18" s="80">
        <f>SUM(C19:C23)</f>
        <v>0</v>
      </c>
    </row>
    <row r="19" spans="1:3" x14ac:dyDescent="0.2">
      <c r="A19" s="78">
        <v>4121</v>
      </c>
      <c r="B19" s="76" t="s">
        <v>416</v>
      </c>
      <c r="C19" s="80">
        <v>0</v>
      </c>
    </row>
    <row r="20" spans="1:3" x14ac:dyDescent="0.2">
      <c r="A20" s="78">
        <v>4122</v>
      </c>
      <c r="B20" s="76" t="s">
        <v>417</v>
      </c>
      <c r="C20" s="80">
        <v>0</v>
      </c>
    </row>
    <row r="21" spans="1:3" x14ac:dyDescent="0.2">
      <c r="A21" s="78">
        <v>4123</v>
      </c>
      <c r="B21" s="76" t="s">
        <v>418</v>
      </c>
      <c r="C21" s="80">
        <v>0</v>
      </c>
    </row>
    <row r="22" spans="1:3" x14ac:dyDescent="0.2">
      <c r="A22" s="78">
        <v>4124</v>
      </c>
      <c r="B22" s="76" t="s">
        <v>419</v>
      </c>
      <c r="C22" s="80">
        <v>0</v>
      </c>
    </row>
    <row r="23" spans="1:3" x14ac:dyDescent="0.2">
      <c r="A23" s="78">
        <v>4129</v>
      </c>
      <c r="B23" s="76" t="s">
        <v>420</v>
      </c>
      <c r="C23" s="80">
        <v>0</v>
      </c>
    </row>
    <row r="24" spans="1:3" x14ac:dyDescent="0.2">
      <c r="A24" s="78">
        <v>4130</v>
      </c>
      <c r="B24" s="76" t="s">
        <v>421</v>
      </c>
      <c r="C24" s="80">
        <f>SUM(C25)</f>
        <v>0</v>
      </c>
    </row>
    <row r="25" spans="1:3" x14ac:dyDescent="0.2">
      <c r="A25" s="78">
        <v>4131</v>
      </c>
      <c r="B25" s="76" t="s">
        <v>422</v>
      </c>
      <c r="C25" s="80">
        <v>0</v>
      </c>
    </row>
    <row r="26" spans="1:3" x14ac:dyDescent="0.2">
      <c r="A26" s="78">
        <v>4140</v>
      </c>
      <c r="B26" s="76" t="s">
        <v>423</v>
      </c>
      <c r="C26" s="80">
        <f>SUM(C27:C31)</f>
        <v>14147119.15</v>
      </c>
    </row>
    <row r="27" spans="1:3" x14ac:dyDescent="0.2">
      <c r="A27" s="78">
        <v>4141</v>
      </c>
      <c r="B27" s="76" t="s">
        <v>424</v>
      </c>
      <c r="C27" s="80">
        <v>9695703.2699999996</v>
      </c>
    </row>
    <row r="28" spans="1:3" x14ac:dyDescent="0.2">
      <c r="A28" s="78">
        <v>4142</v>
      </c>
      <c r="B28" s="76" t="s">
        <v>425</v>
      </c>
      <c r="C28" s="80">
        <v>0</v>
      </c>
    </row>
    <row r="29" spans="1:3" x14ac:dyDescent="0.2">
      <c r="A29" s="78">
        <v>4143</v>
      </c>
      <c r="B29" s="76" t="s">
        <v>426</v>
      </c>
      <c r="C29" s="80">
        <v>2894618.08</v>
      </c>
    </row>
    <row r="30" spans="1:3" x14ac:dyDescent="0.2">
      <c r="A30" s="78">
        <v>4144</v>
      </c>
      <c r="B30" s="76" t="s">
        <v>427</v>
      </c>
      <c r="C30" s="80">
        <v>1556797.8</v>
      </c>
    </row>
    <row r="31" spans="1:3" x14ac:dyDescent="0.2">
      <c r="A31" s="78">
        <v>4149</v>
      </c>
      <c r="B31" s="76" t="s">
        <v>428</v>
      </c>
      <c r="C31" s="80">
        <v>0</v>
      </c>
    </row>
    <row r="32" spans="1:3" x14ac:dyDescent="0.2">
      <c r="A32" s="78">
        <v>4150</v>
      </c>
      <c r="B32" s="76" t="s">
        <v>429</v>
      </c>
      <c r="C32" s="80">
        <f>SUM(C33:C36)</f>
        <v>994568.57000000007</v>
      </c>
    </row>
    <row r="33" spans="1:3" x14ac:dyDescent="0.2">
      <c r="A33" s="78">
        <v>4151</v>
      </c>
      <c r="B33" s="76" t="s">
        <v>430</v>
      </c>
      <c r="C33" s="80">
        <v>294820.56</v>
      </c>
    </row>
    <row r="34" spans="1:3" x14ac:dyDescent="0.2">
      <c r="A34" s="78">
        <v>4152</v>
      </c>
      <c r="B34" s="76" t="s">
        <v>431</v>
      </c>
      <c r="C34" s="80">
        <v>88212.01</v>
      </c>
    </row>
    <row r="35" spans="1:3" x14ac:dyDescent="0.2">
      <c r="A35" s="78">
        <v>4153</v>
      </c>
      <c r="B35" s="76" t="s">
        <v>432</v>
      </c>
      <c r="C35" s="80">
        <v>0</v>
      </c>
    </row>
    <row r="36" spans="1:3" x14ac:dyDescent="0.2">
      <c r="A36" s="78">
        <v>4159</v>
      </c>
      <c r="B36" s="76" t="s">
        <v>433</v>
      </c>
      <c r="C36" s="80">
        <v>611536</v>
      </c>
    </row>
    <row r="37" spans="1:3" x14ac:dyDescent="0.2">
      <c r="A37" s="78">
        <v>4160</v>
      </c>
      <c r="B37" s="76" t="s">
        <v>434</v>
      </c>
      <c r="C37" s="80">
        <f>SUM(C38:C46)</f>
        <v>732750.58000000007</v>
      </c>
    </row>
    <row r="38" spans="1:3" x14ac:dyDescent="0.2">
      <c r="A38" s="78">
        <v>4161</v>
      </c>
      <c r="B38" s="76" t="s">
        <v>435</v>
      </c>
      <c r="C38" s="80">
        <v>0</v>
      </c>
    </row>
    <row r="39" spans="1:3" x14ac:dyDescent="0.2">
      <c r="A39" s="78">
        <v>4162</v>
      </c>
      <c r="B39" s="76" t="s">
        <v>436</v>
      </c>
      <c r="C39" s="80">
        <v>180497.41</v>
      </c>
    </row>
    <row r="40" spans="1:3" x14ac:dyDescent="0.2">
      <c r="A40" s="78">
        <v>4163</v>
      </c>
      <c r="B40" s="76" t="s">
        <v>437</v>
      </c>
      <c r="C40" s="80">
        <v>0</v>
      </c>
    </row>
    <row r="41" spans="1:3" x14ac:dyDescent="0.2">
      <c r="A41" s="78">
        <v>4164</v>
      </c>
      <c r="B41" s="76" t="s">
        <v>438</v>
      </c>
      <c r="C41" s="80">
        <v>0</v>
      </c>
    </row>
    <row r="42" spans="1:3" x14ac:dyDescent="0.2">
      <c r="A42" s="78">
        <v>4165</v>
      </c>
      <c r="B42" s="76" t="s">
        <v>439</v>
      </c>
      <c r="C42" s="80">
        <v>0</v>
      </c>
    </row>
    <row r="43" spans="1:3" x14ac:dyDescent="0.2">
      <c r="A43" s="78">
        <v>4166</v>
      </c>
      <c r="B43" s="76" t="s">
        <v>440</v>
      </c>
      <c r="C43" s="80">
        <v>0</v>
      </c>
    </row>
    <row r="44" spans="1:3" x14ac:dyDescent="0.2">
      <c r="A44" s="78">
        <v>4167</v>
      </c>
      <c r="B44" s="76" t="s">
        <v>441</v>
      </c>
      <c r="C44" s="80">
        <v>0</v>
      </c>
    </row>
    <row r="45" spans="1:3" x14ac:dyDescent="0.2">
      <c r="A45" s="78">
        <v>4168</v>
      </c>
      <c r="B45" s="76" t="s">
        <v>442</v>
      </c>
      <c r="C45" s="80">
        <v>0</v>
      </c>
    </row>
    <row r="46" spans="1:3" x14ac:dyDescent="0.2">
      <c r="A46" s="78">
        <v>4169</v>
      </c>
      <c r="B46" s="76" t="s">
        <v>443</v>
      </c>
      <c r="C46" s="80">
        <v>552253.17000000004</v>
      </c>
    </row>
    <row r="47" spans="1:3" x14ac:dyDescent="0.2">
      <c r="A47" s="78">
        <v>4170</v>
      </c>
      <c r="B47" s="76" t="s">
        <v>444</v>
      </c>
      <c r="C47" s="80">
        <f>SUM(C48:C51)</f>
        <v>0</v>
      </c>
    </row>
    <row r="48" spans="1:3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f>SUM(C53:C54)</f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f>SUM(C56+C60)</f>
        <v>123064132.27</v>
      </c>
    </row>
    <row r="56" spans="1:3" x14ac:dyDescent="0.2">
      <c r="A56" s="78">
        <v>4210</v>
      </c>
      <c r="B56" s="76" t="s">
        <v>453</v>
      </c>
      <c r="C56" s="80">
        <f>SUM(C57:C59)</f>
        <v>123064132.27</v>
      </c>
    </row>
    <row r="57" spans="1:3" x14ac:dyDescent="0.2">
      <c r="A57" s="78">
        <v>4211</v>
      </c>
      <c r="B57" s="76" t="s">
        <v>454</v>
      </c>
      <c r="C57" s="80">
        <v>58755884.280000001</v>
      </c>
    </row>
    <row r="58" spans="1:3" x14ac:dyDescent="0.2">
      <c r="A58" s="78">
        <v>4212</v>
      </c>
      <c r="B58" s="76" t="s">
        <v>455</v>
      </c>
      <c r="C58" s="80">
        <v>38767506</v>
      </c>
    </row>
    <row r="59" spans="1:3" x14ac:dyDescent="0.2">
      <c r="A59" s="78">
        <v>4213</v>
      </c>
      <c r="B59" s="76" t="s">
        <v>456</v>
      </c>
      <c r="C59" s="80">
        <v>25540741.989999998</v>
      </c>
    </row>
    <row r="60" spans="1:3" x14ac:dyDescent="0.2">
      <c r="A60" s="78">
        <v>4220</v>
      </c>
      <c r="B60" s="76" t="s">
        <v>457</v>
      </c>
      <c r="C60" s="80">
        <f>SUM(C61:C66)</f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f>SUM(C71+C74+C80+C82+C84)</f>
        <v>0</v>
      </c>
    </row>
    <row r="71" spans="1:5" x14ac:dyDescent="0.2">
      <c r="A71" s="78">
        <v>4310</v>
      </c>
      <c r="B71" s="76" t="s">
        <v>465</v>
      </c>
      <c r="C71" s="80">
        <f>SUM(C72:C73)</f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f>SUM(C75:C79)</f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f>SUM(C81)</f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f>SUM(C83)</f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f>SUM(C85:C91)</f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f>SUM(C97+C125+C158+C168+C183+C215)</f>
        <v>138666394.32999998</v>
      </c>
      <c r="D96" s="83">
        <f>C96/C96</f>
        <v>1</v>
      </c>
    </row>
    <row r="97" spans="1:4" x14ac:dyDescent="0.2">
      <c r="A97" s="78">
        <v>5100</v>
      </c>
      <c r="B97" s="76" t="s">
        <v>486</v>
      </c>
      <c r="C97" s="80">
        <f>SUM(C98+C105+C115)</f>
        <v>78076246.849999994</v>
      </c>
      <c r="D97" s="83">
        <f>C97/$C$96</f>
        <v>0.56305096290448853</v>
      </c>
    </row>
    <row r="98" spans="1:4" x14ac:dyDescent="0.2">
      <c r="A98" s="78">
        <v>5110</v>
      </c>
      <c r="B98" s="76" t="s">
        <v>487</v>
      </c>
      <c r="C98" s="80">
        <f>SUM(C99:C104)</f>
        <v>42565107.160000004</v>
      </c>
      <c r="D98" s="83">
        <f t="shared" ref="D98:D161" si="0">C98/$C$96</f>
        <v>0.30696051026395799</v>
      </c>
    </row>
    <row r="99" spans="1:4" x14ac:dyDescent="0.2">
      <c r="A99" s="78">
        <v>5111</v>
      </c>
      <c r="B99" s="76" t="s">
        <v>488</v>
      </c>
      <c r="C99" s="80">
        <v>23520882.010000002</v>
      </c>
      <c r="D99" s="83">
        <f t="shared" si="0"/>
        <v>0.16962207839647664</v>
      </c>
    </row>
    <row r="100" spans="1:4" x14ac:dyDescent="0.2">
      <c r="A100" s="78">
        <v>5112</v>
      </c>
      <c r="B100" s="76" t="s">
        <v>489</v>
      </c>
      <c r="C100" s="80">
        <v>1765043.03</v>
      </c>
      <c r="D100" s="83">
        <f t="shared" si="0"/>
        <v>1.2728700695855183E-2</v>
      </c>
    </row>
    <row r="101" spans="1:4" x14ac:dyDescent="0.2">
      <c r="A101" s="78">
        <v>5113</v>
      </c>
      <c r="B101" s="76" t="s">
        <v>490</v>
      </c>
      <c r="C101" s="80">
        <v>3356954.12</v>
      </c>
      <c r="D101" s="83">
        <f t="shared" si="0"/>
        <v>2.4208851295369226E-2</v>
      </c>
    </row>
    <row r="102" spans="1:4" x14ac:dyDescent="0.2">
      <c r="A102" s="78">
        <v>5114</v>
      </c>
      <c r="B102" s="76" t="s">
        <v>491</v>
      </c>
      <c r="C102" s="80">
        <v>2703861.8</v>
      </c>
      <c r="D102" s="83">
        <f t="shared" si="0"/>
        <v>1.949904166084622E-2</v>
      </c>
    </row>
    <row r="103" spans="1:4" x14ac:dyDescent="0.2">
      <c r="A103" s="78">
        <v>5115</v>
      </c>
      <c r="B103" s="76" t="s">
        <v>492</v>
      </c>
      <c r="C103" s="80">
        <v>11218366.199999999</v>
      </c>
      <c r="D103" s="83">
        <f t="shared" si="0"/>
        <v>8.0901838215410679E-2</v>
      </c>
    </row>
    <row r="104" spans="1:4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4" x14ac:dyDescent="0.2">
      <c r="A105" s="78">
        <v>5120</v>
      </c>
      <c r="B105" s="76" t="s">
        <v>494</v>
      </c>
      <c r="C105" s="80">
        <f>SUM(C106:C114)</f>
        <v>14429604.48</v>
      </c>
      <c r="D105" s="83">
        <f t="shared" si="0"/>
        <v>0.10405985206235514</v>
      </c>
    </row>
    <row r="106" spans="1:4" x14ac:dyDescent="0.2">
      <c r="A106" s="78">
        <v>5121</v>
      </c>
      <c r="B106" s="76" t="s">
        <v>495</v>
      </c>
      <c r="C106" s="80">
        <v>709938.96</v>
      </c>
      <c r="D106" s="83">
        <f t="shared" si="0"/>
        <v>5.119762170425219E-3</v>
      </c>
    </row>
    <row r="107" spans="1:4" x14ac:dyDescent="0.2">
      <c r="A107" s="78">
        <v>5122</v>
      </c>
      <c r="B107" s="76" t="s">
        <v>496</v>
      </c>
      <c r="C107" s="80">
        <v>129428.68</v>
      </c>
      <c r="D107" s="83">
        <f t="shared" si="0"/>
        <v>9.3338173697647339E-4</v>
      </c>
    </row>
    <row r="108" spans="1:4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4" x14ac:dyDescent="0.2">
      <c r="A109" s="78">
        <v>5124</v>
      </c>
      <c r="B109" s="76" t="s">
        <v>498</v>
      </c>
      <c r="C109" s="80">
        <v>3419066.98</v>
      </c>
      <c r="D109" s="83">
        <f t="shared" si="0"/>
        <v>2.4656781453935135E-2</v>
      </c>
    </row>
    <row r="110" spans="1:4" x14ac:dyDescent="0.2">
      <c r="A110" s="78">
        <v>5125</v>
      </c>
      <c r="B110" s="76" t="s">
        <v>499</v>
      </c>
      <c r="C110" s="80">
        <v>813748.85</v>
      </c>
      <c r="D110" s="83">
        <f t="shared" si="0"/>
        <v>5.8683926551333738E-3</v>
      </c>
    </row>
    <row r="111" spans="1:4" x14ac:dyDescent="0.2">
      <c r="A111" s="78">
        <v>5126</v>
      </c>
      <c r="B111" s="76" t="s">
        <v>500</v>
      </c>
      <c r="C111" s="80">
        <v>7052487.7800000003</v>
      </c>
      <c r="D111" s="83">
        <f t="shared" si="0"/>
        <v>5.085938676112399E-2</v>
      </c>
    </row>
    <row r="112" spans="1:4" x14ac:dyDescent="0.2">
      <c r="A112" s="78">
        <v>5127</v>
      </c>
      <c r="B112" s="76" t="s">
        <v>501</v>
      </c>
      <c r="C112" s="80">
        <v>257007.91</v>
      </c>
      <c r="D112" s="83">
        <f t="shared" si="0"/>
        <v>1.8534260679510383E-3</v>
      </c>
    </row>
    <row r="113" spans="1:4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4" x14ac:dyDescent="0.2">
      <c r="A114" s="78">
        <v>5129</v>
      </c>
      <c r="B114" s="76" t="s">
        <v>503</v>
      </c>
      <c r="C114" s="80">
        <v>2047925.32</v>
      </c>
      <c r="D114" s="83">
        <f t="shared" si="0"/>
        <v>1.4768721216809909E-2</v>
      </c>
    </row>
    <row r="115" spans="1:4" x14ac:dyDescent="0.2">
      <c r="A115" s="78">
        <v>5130</v>
      </c>
      <c r="B115" s="76" t="s">
        <v>504</v>
      </c>
      <c r="C115" s="80">
        <f>SUM(C116:C124)</f>
        <v>21081535.209999997</v>
      </c>
      <c r="D115" s="83">
        <f t="shared" si="0"/>
        <v>0.15203060057817544</v>
      </c>
    </row>
    <row r="116" spans="1:4" x14ac:dyDescent="0.2">
      <c r="A116" s="78">
        <v>5131</v>
      </c>
      <c r="B116" s="76" t="s">
        <v>505</v>
      </c>
      <c r="C116" s="80">
        <v>12799071.789999999</v>
      </c>
      <c r="D116" s="83">
        <f t="shared" si="0"/>
        <v>9.2301179761987692E-2</v>
      </c>
    </row>
    <row r="117" spans="1:4" x14ac:dyDescent="0.2">
      <c r="A117" s="78">
        <v>5132</v>
      </c>
      <c r="B117" s="76" t="s">
        <v>506</v>
      </c>
      <c r="C117" s="80">
        <v>415592</v>
      </c>
      <c r="D117" s="83">
        <f t="shared" si="0"/>
        <v>2.9970635784396979E-3</v>
      </c>
    </row>
    <row r="118" spans="1:4" x14ac:dyDescent="0.2">
      <c r="A118" s="78">
        <v>5133</v>
      </c>
      <c r="B118" s="76" t="s">
        <v>507</v>
      </c>
      <c r="C118" s="80">
        <v>745970.73</v>
      </c>
      <c r="D118" s="83">
        <f t="shared" si="0"/>
        <v>5.3796071759443726E-3</v>
      </c>
    </row>
    <row r="119" spans="1:4" x14ac:dyDescent="0.2">
      <c r="A119" s="78">
        <v>5134</v>
      </c>
      <c r="B119" s="76" t="s">
        <v>508</v>
      </c>
      <c r="C119" s="80">
        <v>268955.02</v>
      </c>
      <c r="D119" s="83">
        <f t="shared" si="0"/>
        <v>1.9395832804301348E-3</v>
      </c>
    </row>
    <row r="120" spans="1:4" x14ac:dyDescent="0.2">
      <c r="A120" s="78">
        <v>5135</v>
      </c>
      <c r="B120" s="76" t="s">
        <v>509</v>
      </c>
      <c r="C120" s="80">
        <v>2078400.86</v>
      </c>
      <c r="D120" s="83">
        <f t="shared" si="0"/>
        <v>1.4988497177288654E-2</v>
      </c>
    </row>
    <row r="121" spans="1:4" x14ac:dyDescent="0.2">
      <c r="A121" s="78">
        <v>5136</v>
      </c>
      <c r="B121" s="76" t="s">
        <v>510</v>
      </c>
      <c r="C121" s="80">
        <v>371253.4</v>
      </c>
      <c r="D121" s="83">
        <f t="shared" si="0"/>
        <v>2.6773134312304005E-3</v>
      </c>
    </row>
    <row r="122" spans="1:4" x14ac:dyDescent="0.2">
      <c r="A122" s="78">
        <v>5137</v>
      </c>
      <c r="B122" s="76" t="s">
        <v>511</v>
      </c>
      <c r="C122" s="80">
        <v>94835.1</v>
      </c>
      <c r="D122" s="83">
        <f t="shared" si="0"/>
        <v>6.839083143267595E-4</v>
      </c>
    </row>
    <row r="123" spans="1:4" x14ac:dyDescent="0.2">
      <c r="A123" s="78">
        <v>5138</v>
      </c>
      <c r="B123" s="76" t="s">
        <v>512</v>
      </c>
      <c r="C123" s="80">
        <v>3446903.31</v>
      </c>
      <c r="D123" s="83">
        <f t="shared" si="0"/>
        <v>2.4857524612611023E-2</v>
      </c>
    </row>
    <row r="124" spans="1:4" x14ac:dyDescent="0.2">
      <c r="A124" s="78">
        <v>5139</v>
      </c>
      <c r="B124" s="76" t="s">
        <v>513</v>
      </c>
      <c r="C124" s="80">
        <v>860553</v>
      </c>
      <c r="D124" s="83">
        <f t="shared" si="0"/>
        <v>6.2059232459167101E-3</v>
      </c>
    </row>
    <row r="125" spans="1:4" x14ac:dyDescent="0.2">
      <c r="A125" s="78">
        <v>5200</v>
      </c>
      <c r="B125" s="76" t="s">
        <v>514</v>
      </c>
      <c r="C125" s="80">
        <f>SUM(C126+C129+C132+C135+C140+C144+C147+C149+C155)</f>
        <v>34136216.850000001</v>
      </c>
      <c r="D125" s="83">
        <f t="shared" si="0"/>
        <v>0.24617512422485158</v>
      </c>
    </row>
    <row r="126" spans="1:4" x14ac:dyDescent="0.2">
      <c r="A126" s="78">
        <v>5210</v>
      </c>
      <c r="B126" s="76" t="s">
        <v>515</v>
      </c>
      <c r="C126" s="80">
        <f>SUM(C127:C128)</f>
        <v>4054313.51</v>
      </c>
      <c r="D126" s="83">
        <f t="shared" si="0"/>
        <v>2.9237895234742274E-2</v>
      </c>
    </row>
    <row r="127" spans="1:4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4" x14ac:dyDescent="0.2">
      <c r="A128" s="78">
        <v>5212</v>
      </c>
      <c r="B128" s="76" t="s">
        <v>517</v>
      </c>
      <c r="C128" s="80">
        <v>4054313.51</v>
      </c>
      <c r="D128" s="83">
        <f t="shared" si="0"/>
        <v>2.9237895234742274E-2</v>
      </c>
    </row>
    <row r="129" spans="1:4" x14ac:dyDescent="0.2">
      <c r="A129" s="78">
        <v>5220</v>
      </c>
      <c r="B129" s="76" t="s">
        <v>518</v>
      </c>
      <c r="C129" s="80">
        <f>SUM(C130:C131)</f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f>SUM(C133:C134)</f>
        <v>3761125.79</v>
      </c>
      <c r="D132" s="83">
        <f t="shared" si="0"/>
        <v>2.7123556563021511E-2</v>
      </c>
    </row>
    <row r="133" spans="1:4" x14ac:dyDescent="0.2">
      <c r="A133" s="78">
        <v>5231</v>
      </c>
      <c r="B133" s="76" t="s">
        <v>521</v>
      </c>
      <c r="C133" s="80">
        <v>3761125.79</v>
      </c>
      <c r="D133" s="83">
        <f t="shared" si="0"/>
        <v>2.7123556563021511E-2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80">
        <f>SUM(C136:C139)</f>
        <v>26244897.550000001</v>
      </c>
      <c r="D135" s="83">
        <f t="shared" si="0"/>
        <v>0.1892664598139191</v>
      </c>
    </row>
    <row r="136" spans="1:4" x14ac:dyDescent="0.2">
      <c r="A136" s="78">
        <v>5241</v>
      </c>
      <c r="B136" s="76" t="s">
        <v>523</v>
      </c>
      <c r="C136" s="80">
        <v>25100297.550000001</v>
      </c>
      <c r="D136" s="83">
        <f t="shared" si="0"/>
        <v>0.18101211667959005</v>
      </c>
    </row>
    <row r="137" spans="1:4" x14ac:dyDescent="0.2">
      <c r="A137" s="78">
        <v>5242</v>
      </c>
      <c r="B137" s="76" t="s">
        <v>524</v>
      </c>
      <c r="C137" s="80">
        <v>994600</v>
      </c>
      <c r="D137" s="83">
        <f t="shared" si="0"/>
        <v>7.1726102406112812E-3</v>
      </c>
    </row>
    <row r="138" spans="1:4" x14ac:dyDescent="0.2">
      <c r="A138" s="78">
        <v>5243</v>
      </c>
      <c r="B138" s="76" t="s">
        <v>525</v>
      </c>
      <c r="C138" s="80">
        <v>150000</v>
      </c>
      <c r="D138" s="83">
        <f t="shared" si="0"/>
        <v>1.0817328937177682E-3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f>SUM(C141:C143)</f>
        <v>75880</v>
      </c>
      <c r="D140" s="83">
        <f t="shared" si="0"/>
        <v>5.4721261316869501E-4</v>
      </c>
    </row>
    <row r="141" spans="1:4" x14ac:dyDescent="0.2">
      <c r="A141" s="78">
        <v>5251</v>
      </c>
      <c r="B141" s="76" t="s">
        <v>527</v>
      </c>
      <c r="C141" s="80">
        <v>75880</v>
      </c>
      <c r="D141" s="83">
        <f t="shared" si="0"/>
        <v>5.4721261316869501E-4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f>SUM(C145:C146)</f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f>SUM(C148)</f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f>SUM(C150:C154)</f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f>SUM(C156:C157)</f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f>SUM(C159+C162+C165)</f>
        <v>16121324.76</v>
      </c>
      <c r="D158" s="83">
        <f t="shared" si="0"/>
        <v>0.11625978188799135</v>
      </c>
    </row>
    <row r="159" spans="1:4" x14ac:dyDescent="0.2">
      <c r="A159" s="78">
        <v>5310</v>
      </c>
      <c r="B159" s="76" t="s">
        <v>454</v>
      </c>
      <c r="C159" s="80">
        <f>SUM(C160:C161)</f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f>SUM(C163:C164)</f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f>SUM(C166:C167)</f>
        <v>16121324.76</v>
      </c>
      <c r="D165" s="83">
        <f t="shared" si="1"/>
        <v>0.11625978188799135</v>
      </c>
    </row>
    <row r="166" spans="1:4" x14ac:dyDescent="0.2">
      <c r="A166" s="78">
        <v>5331</v>
      </c>
      <c r="B166" s="76" t="s">
        <v>549</v>
      </c>
      <c r="C166" s="80">
        <v>16121324.76</v>
      </c>
      <c r="D166" s="83">
        <f t="shared" si="1"/>
        <v>0.11625978188799135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f>SUM(C169+C172+C175+C178+C180)</f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f>SUM(C170:C171)</f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f>SUM(C173:C174)</f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f>SUM(C176:C177)</f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4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4" x14ac:dyDescent="0.2">
      <c r="A178" s="78">
        <v>5440</v>
      </c>
      <c r="B178" s="76" t="s">
        <v>561</v>
      </c>
      <c r="C178" s="80">
        <f>SUM(C179)</f>
        <v>0</v>
      </c>
      <c r="D178" s="83">
        <f t="shared" si="1"/>
        <v>0</v>
      </c>
    </row>
    <row r="179" spans="1:4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4" x14ac:dyDescent="0.2">
      <c r="A180" s="78">
        <v>5450</v>
      </c>
      <c r="B180" s="76" t="s">
        <v>562</v>
      </c>
      <c r="C180" s="80">
        <f>SUM(C181:C182)</f>
        <v>0</v>
      </c>
      <c r="D180" s="83">
        <f t="shared" si="1"/>
        <v>0</v>
      </c>
    </row>
    <row r="181" spans="1:4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4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4" x14ac:dyDescent="0.2">
      <c r="A183" s="78">
        <v>5500</v>
      </c>
      <c r="B183" s="76" t="s">
        <v>565</v>
      </c>
      <c r="C183" s="80">
        <f>SUM(C184+C193+C196+C202+C204+C206)</f>
        <v>0</v>
      </c>
      <c r="D183" s="83">
        <f t="shared" si="1"/>
        <v>0</v>
      </c>
    </row>
    <row r="184" spans="1:4" x14ac:dyDescent="0.2">
      <c r="A184" s="78">
        <v>5510</v>
      </c>
      <c r="B184" s="76" t="s">
        <v>566</v>
      </c>
      <c r="C184" s="80">
        <f>SUM(C185:C192)</f>
        <v>0</v>
      </c>
      <c r="D184" s="83">
        <f t="shared" si="1"/>
        <v>0</v>
      </c>
    </row>
    <row r="185" spans="1:4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4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4" x14ac:dyDescent="0.2">
      <c r="A187" s="78">
        <v>5513</v>
      </c>
      <c r="B187" s="76" t="s">
        <v>569</v>
      </c>
      <c r="C187" s="80">
        <v>0</v>
      </c>
      <c r="D187" s="83">
        <f t="shared" si="1"/>
        <v>0</v>
      </c>
    </row>
    <row r="188" spans="1:4" x14ac:dyDescent="0.2">
      <c r="A188" s="78">
        <v>5514</v>
      </c>
      <c r="B188" s="76" t="s">
        <v>570</v>
      </c>
      <c r="C188" s="80">
        <v>0</v>
      </c>
      <c r="D188" s="83">
        <f t="shared" si="1"/>
        <v>0</v>
      </c>
    </row>
    <row r="189" spans="1:4" x14ac:dyDescent="0.2">
      <c r="A189" s="78">
        <v>5515</v>
      </c>
      <c r="B189" s="76" t="s">
        <v>571</v>
      </c>
      <c r="C189" s="80">
        <v>0</v>
      </c>
      <c r="D189" s="83">
        <f t="shared" si="1"/>
        <v>0</v>
      </c>
    </row>
    <row r="190" spans="1:4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4" x14ac:dyDescent="0.2">
      <c r="A191" s="78">
        <v>5517</v>
      </c>
      <c r="B191" s="76" t="s">
        <v>573</v>
      </c>
      <c r="C191" s="80">
        <v>0</v>
      </c>
      <c r="D191" s="83">
        <f t="shared" si="1"/>
        <v>0</v>
      </c>
    </row>
    <row r="192" spans="1:4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f>SUM(C194:C195)</f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f>SUM(C197:C201)</f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f>SUM(C203)</f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f>SUM(C205)</f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80">
        <f>SUM(C207:C214)</f>
        <v>0</v>
      </c>
      <c r="D206" s="83">
        <f t="shared" si="1"/>
        <v>0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0</v>
      </c>
      <c r="D214" s="83">
        <f t="shared" si="1"/>
        <v>0</v>
      </c>
    </row>
    <row r="215" spans="1:4" x14ac:dyDescent="0.2">
      <c r="A215" s="78">
        <v>5600</v>
      </c>
      <c r="B215" s="76" t="s">
        <v>126</v>
      </c>
      <c r="C215" s="80">
        <f>SUM(C216)</f>
        <v>10332605.869999999</v>
      </c>
      <c r="D215" s="83">
        <f t="shared" si="1"/>
        <v>7.4514130982668639E-2</v>
      </c>
    </row>
    <row r="216" spans="1:4" x14ac:dyDescent="0.2">
      <c r="A216" s="78">
        <v>5610</v>
      </c>
      <c r="B216" s="76" t="s">
        <v>592</v>
      </c>
      <c r="C216" s="80">
        <f>SUM(C217)</f>
        <v>10332605.869999999</v>
      </c>
      <c r="D216" s="83">
        <f t="shared" si="1"/>
        <v>7.4514130982668639E-2</v>
      </c>
    </row>
    <row r="217" spans="1:4" x14ac:dyDescent="0.2">
      <c r="A217" s="78">
        <v>5611</v>
      </c>
      <c r="B217" s="76" t="s">
        <v>593</v>
      </c>
      <c r="C217" s="80">
        <v>10332605.869999999</v>
      </c>
      <c r="D217" s="83">
        <f t="shared" si="1"/>
        <v>7.4514130982668639E-2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zoomScaleNormal="100" zoomScaleSheetLayoutView="110" workbookViewId="0">
      <selection activeCell="B2" sqref="B2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54" t="s">
        <v>629</v>
      </c>
      <c r="B1" s="154"/>
      <c r="C1" s="154"/>
      <c r="D1" s="84" t="s">
        <v>288</v>
      </c>
      <c r="E1" s="85">
        <v>2018</v>
      </c>
    </row>
    <row r="2" spans="1:5" ht="18.95" customHeight="1" x14ac:dyDescent="0.2">
      <c r="A2" s="154" t="s">
        <v>594</v>
      </c>
      <c r="B2" s="154"/>
      <c r="C2" s="154"/>
      <c r="D2" s="84" t="s">
        <v>290</v>
      </c>
      <c r="E2" s="85" t="str">
        <f>ESF!H2</f>
        <v>Trimestral</v>
      </c>
    </row>
    <row r="3" spans="1:5" ht="18.95" customHeight="1" x14ac:dyDescent="0.2">
      <c r="A3" s="154" t="s">
        <v>630</v>
      </c>
      <c r="B3" s="154"/>
      <c r="C3" s="154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0</v>
      </c>
    </row>
    <row r="9" spans="1:5" x14ac:dyDescent="0.2">
      <c r="A9" s="90">
        <v>3120</v>
      </c>
      <c r="B9" s="86" t="s">
        <v>595</v>
      </c>
      <c r="C9" s="91">
        <v>804280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6216929.4400000004</v>
      </c>
    </row>
    <row r="15" spans="1:5" x14ac:dyDescent="0.2">
      <c r="A15" s="90">
        <v>3220</v>
      </c>
      <c r="B15" s="86" t="s">
        <v>599</v>
      </c>
      <c r="C15" s="91">
        <v>150009439.16</v>
      </c>
    </row>
    <row r="16" spans="1:5" x14ac:dyDescent="0.2">
      <c r="A16" s="90">
        <v>3230</v>
      </c>
      <c r="B16" s="86" t="s">
        <v>600</v>
      </c>
      <c r="C16" s="91">
        <f>SUM(C17:C20)</f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f>SUM(C22:C24)</f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f>SUM(C26:C27)</f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9"/>
  <sheetViews>
    <sheetView zoomScaleNormal="100" zoomScaleSheetLayoutView="110" workbookViewId="0">
      <selection activeCell="B2" sqref="B2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16384" width="9.140625" style="86"/>
  </cols>
  <sheetData>
    <row r="1" spans="1:5" s="92" customFormat="1" ht="18.95" customHeight="1" x14ac:dyDescent="0.25">
      <c r="A1" s="154" t="s">
        <v>629</v>
      </c>
      <c r="B1" s="154"/>
      <c r="C1" s="154"/>
      <c r="D1" s="84" t="s">
        <v>288</v>
      </c>
      <c r="E1" s="85">
        <v>2018</v>
      </c>
    </row>
    <row r="2" spans="1:5" s="92" customFormat="1" ht="18.95" customHeight="1" x14ac:dyDescent="0.25">
      <c r="A2" s="154" t="s">
        <v>612</v>
      </c>
      <c r="B2" s="154"/>
      <c r="C2" s="154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54" t="s">
        <v>630</v>
      </c>
      <c r="B3" s="154"/>
      <c r="C3" s="154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0</v>
      </c>
      <c r="D8" s="91">
        <v>0</v>
      </c>
    </row>
    <row r="9" spans="1:5" x14ac:dyDescent="0.2">
      <c r="A9" s="90">
        <v>1112</v>
      </c>
      <c r="B9" s="86" t="s">
        <v>614</v>
      </c>
      <c r="C9" s="91">
        <v>11023913.310000001</v>
      </c>
      <c r="D9" s="91">
        <v>12705981.82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</row>
    <row r="11" spans="1:5" x14ac:dyDescent="0.2">
      <c r="A11" s="90">
        <v>1114</v>
      </c>
      <c r="B11" s="86" t="s">
        <v>294</v>
      </c>
      <c r="C11" s="91">
        <v>0</v>
      </c>
      <c r="D11" s="91">
        <v>0</v>
      </c>
    </row>
    <row r="12" spans="1:5" x14ac:dyDescent="0.2">
      <c r="A12" s="90">
        <v>1115</v>
      </c>
      <c r="B12" s="86" t="s">
        <v>295</v>
      </c>
      <c r="C12" s="91">
        <v>4503210.92</v>
      </c>
      <c r="D12" s="91">
        <v>14083555.279999999</v>
      </c>
    </row>
    <row r="13" spans="1:5" x14ac:dyDescent="0.2">
      <c r="A13" s="90">
        <v>1116</v>
      </c>
      <c r="B13" s="86" t="s">
        <v>616</v>
      </c>
      <c r="C13" s="91">
        <v>1600</v>
      </c>
      <c r="D13" s="91">
        <v>1600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</row>
    <row r="15" spans="1:5" x14ac:dyDescent="0.2">
      <c r="A15" s="90">
        <v>1110</v>
      </c>
      <c r="B15" s="86" t="s">
        <v>618</v>
      </c>
      <c r="C15" s="91">
        <f>SUM(C8:C14)</f>
        <v>15528724.23</v>
      </c>
      <c r="D15" s="91">
        <f>SUM(D8:D14)</f>
        <v>26791137.100000001</v>
      </c>
    </row>
    <row r="16" spans="1:5" x14ac:dyDescent="0.2">
      <c r="D16" s="148"/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91">
        <f>SUM(C21:C27)</f>
        <v>125052295.3</v>
      </c>
    </row>
    <row r="21" spans="1:5" x14ac:dyDescent="0.2">
      <c r="A21" s="90">
        <v>1231</v>
      </c>
      <c r="B21" s="86" t="s">
        <v>329</v>
      </c>
      <c r="C21" s="91">
        <v>1282000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0</v>
      </c>
    </row>
    <row r="24" spans="1:5" x14ac:dyDescent="0.2">
      <c r="A24" s="90">
        <v>1234</v>
      </c>
      <c r="B24" s="86" t="s">
        <v>332</v>
      </c>
      <c r="C24" s="91">
        <v>0</v>
      </c>
    </row>
    <row r="25" spans="1:5" x14ac:dyDescent="0.2">
      <c r="A25" s="90">
        <v>1235</v>
      </c>
      <c r="B25" s="86" t="s">
        <v>333</v>
      </c>
      <c r="C25" s="91">
        <v>119982518.77</v>
      </c>
    </row>
    <row r="26" spans="1:5" x14ac:dyDescent="0.2">
      <c r="A26" s="90">
        <v>1236</v>
      </c>
      <c r="B26" s="86" t="s">
        <v>334</v>
      </c>
      <c r="C26" s="91">
        <v>3787776.53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91">
        <f>SUM(C29:C36)</f>
        <v>28130419.390000001</v>
      </c>
    </row>
    <row r="29" spans="1:5" x14ac:dyDescent="0.2">
      <c r="A29" s="90">
        <v>1241</v>
      </c>
      <c r="B29" s="86" t="s">
        <v>337</v>
      </c>
      <c r="C29" s="91">
        <v>5007965.8899999997</v>
      </c>
    </row>
    <row r="30" spans="1:5" x14ac:dyDescent="0.2">
      <c r="A30" s="90">
        <v>1242</v>
      </c>
      <c r="B30" s="86" t="s">
        <v>338</v>
      </c>
      <c r="C30" s="91">
        <v>599728.56999999995</v>
      </c>
    </row>
    <row r="31" spans="1:5" x14ac:dyDescent="0.2">
      <c r="A31" s="90">
        <v>1243</v>
      </c>
      <c r="B31" s="86" t="s">
        <v>339</v>
      </c>
      <c r="C31" s="91">
        <v>0</v>
      </c>
    </row>
    <row r="32" spans="1:5" x14ac:dyDescent="0.2">
      <c r="A32" s="90">
        <v>1244</v>
      </c>
      <c r="B32" s="86" t="s">
        <v>340</v>
      </c>
      <c r="C32" s="91">
        <v>15819502.32</v>
      </c>
    </row>
    <row r="33" spans="1:5" x14ac:dyDescent="0.2">
      <c r="A33" s="90">
        <v>1245</v>
      </c>
      <c r="B33" s="86" t="s">
        <v>341</v>
      </c>
      <c r="C33" s="91">
        <v>0</v>
      </c>
    </row>
    <row r="34" spans="1:5" x14ac:dyDescent="0.2">
      <c r="A34" s="90">
        <v>1246</v>
      </c>
      <c r="B34" s="86" t="s">
        <v>342</v>
      </c>
      <c r="C34" s="91">
        <v>6395023.6100000003</v>
      </c>
    </row>
    <row r="35" spans="1:5" x14ac:dyDescent="0.2">
      <c r="A35" s="90">
        <v>1247</v>
      </c>
      <c r="B35" s="86" t="s">
        <v>343</v>
      </c>
      <c r="C35" s="91">
        <v>302749</v>
      </c>
    </row>
    <row r="36" spans="1:5" x14ac:dyDescent="0.2">
      <c r="A36" s="90">
        <v>1248</v>
      </c>
      <c r="B36" s="86" t="s">
        <v>344</v>
      </c>
      <c r="C36" s="91">
        <v>5450</v>
      </c>
    </row>
    <row r="37" spans="1:5" x14ac:dyDescent="0.2">
      <c r="A37" s="90">
        <v>1250</v>
      </c>
      <c r="B37" s="86" t="s">
        <v>346</v>
      </c>
      <c r="C37" s="91">
        <f>SUM(C38:C42)</f>
        <v>881934</v>
      </c>
    </row>
    <row r="38" spans="1:5" x14ac:dyDescent="0.2">
      <c r="A38" s="90">
        <v>1251</v>
      </c>
      <c r="B38" s="86" t="s">
        <v>347</v>
      </c>
      <c r="C38" s="91">
        <v>330600</v>
      </c>
    </row>
    <row r="39" spans="1:5" x14ac:dyDescent="0.2">
      <c r="A39" s="90">
        <v>1252</v>
      </c>
      <c r="B39" s="86" t="s">
        <v>348</v>
      </c>
      <c r="C39" s="91">
        <v>0</v>
      </c>
    </row>
    <row r="40" spans="1:5" x14ac:dyDescent="0.2">
      <c r="A40" s="90">
        <v>1253</v>
      </c>
      <c r="B40" s="86" t="s">
        <v>349</v>
      </c>
      <c r="C40" s="91">
        <v>0</v>
      </c>
    </row>
    <row r="41" spans="1:5" x14ac:dyDescent="0.2">
      <c r="A41" s="90">
        <v>1254</v>
      </c>
      <c r="B41" s="86" t="s">
        <v>350</v>
      </c>
      <c r="C41" s="91">
        <v>551334</v>
      </c>
    </row>
    <row r="42" spans="1:5" x14ac:dyDescent="0.2">
      <c r="A42" s="90">
        <v>1259</v>
      </c>
      <c r="B42" s="86" t="s">
        <v>351</v>
      </c>
      <c r="C42" s="91">
        <v>0</v>
      </c>
    </row>
    <row r="44" spans="1:5" x14ac:dyDescent="0.2">
      <c r="A44" s="88" t="s">
        <v>276</v>
      </c>
      <c r="B44" s="88"/>
      <c r="C44" s="88"/>
      <c r="D44" s="88"/>
      <c r="E44" s="88"/>
    </row>
    <row r="45" spans="1:5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5" x14ac:dyDescent="0.2">
      <c r="A46" s="90">
        <v>5500</v>
      </c>
      <c r="B46" s="86" t="s">
        <v>565</v>
      </c>
      <c r="C46" s="91">
        <f>SUM(C47+C56+C59+C65+C67+C69)</f>
        <v>0</v>
      </c>
      <c r="D46" s="91">
        <v>0</v>
      </c>
    </row>
    <row r="47" spans="1:5" x14ac:dyDescent="0.2">
      <c r="A47" s="90">
        <v>5510</v>
      </c>
      <c r="B47" s="86" t="s">
        <v>566</v>
      </c>
      <c r="C47" s="91">
        <f>SUM(C48:C55)</f>
        <v>0</v>
      </c>
      <c r="D47" s="91">
        <v>0</v>
      </c>
    </row>
    <row r="48" spans="1:5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0</v>
      </c>
      <c r="D50" s="91">
        <v>0</v>
      </c>
    </row>
    <row r="51" spans="1:4" x14ac:dyDescent="0.2">
      <c r="A51" s="90">
        <v>5514</v>
      </c>
      <c r="B51" s="86" t="s">
        <v>570</v>
      </c>
      <c r="C51" s="91">
        <v>0</v>
      </c>
      <c r="D51" s="91">
        <v>0</v>
      </c>
    </row>
    <row r="52" spans="1:4" x14ac:dyDescent="0.2">
      <c r="A52" s="90">
        <v>5515</v>
      </c>
      <c r="B52" s="86" t="s">
        <v>571</v>
      </c>
      <c r="C52" s="91">
        <v>0</v>
      </c>
      <c r="D52" s="91">
        <v>0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0</v>
      </c>
      <c r="D54" s="91">
        <v>0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f>SUM(C57:C58)</f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f>SUM(C60:C64)</f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f>SUM(C66)</f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f>SUM(C68)</f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91">
        <f>SUM(C70:C77)</f>
        <v>0</v>
      </c>
      <c r="D69" s="91">
        <v>0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0</v>
      </c>
      <c r="D77" s="91">
        <v>0</v>
      </c>
    </row>
    <row r="78" spans="1:4" x14ac:dyDescent="0.2">
      <c r="A78" s="90">
        <v>5600</v>
      </c>
      <c r="B78" s="86" t="s">
        <v>126</v>
      </c>
      <c r="C78" s="91">
        <f>SUM(C79)</f>
        <v>10332605.869999999</v>
      </c>
      <c r="D78" s="91">
        <v>0</v>
      </c>
    </row>
    <row r="79" spans="1:4" x14ac:dyDescent="0.2">
      <c r="A79" s="90">
        <v>5610</v>
      </c>
      <c r="B79" s="86" t="s">
        <v>592</v>
      </c>
      <c r="C79" s="91">
        <f>SUM(C80)</f>
        <v>10332605.869999999</v>
      </c>
      <c r="D79" s="91">
        <v>0</v>
      </c>
    </row>
    <row r="80" spans="1:4" x14ac:dyDescent="0.2">
      <c r="A80" s="90">
        <v>5611</v>
      </c>
      <c r="B80" s="86" t="s">
        <v>593</v>
      </c>
      <c r="C80" s="91">
        <v>10332605.869999999</v>
      </c>
      <c r="D80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Hewlett-Packard Company</cp:lastModifiedBy>
  <cp:lastPrinted>2018-03-08T17:54:20Z</cp:lastPrinted>
  <dcterms:created xsi:type="dcterms:W3CDTF">2012-12-11T20:36:24Z</dcterms:created>
  <dcterms:modified xsi:type="dcterms:W3CDTF">2019-01-30T18:02:48Z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