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446F1615-4D75-412D-8798-EC986FE97812}" xr6:coauthVersionLast="36" xr6:coauthVersionMax="36" xr10:uidLastSave="{00000000-0000-0000-0000-000000000000}"/>
  <bookViews>
    <workbookView xWindow="0" yWindow="0" windowWidth="20460" windowHeight="7650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COG!$A$4:$A$77</definedName>
    <definedName name="_xlnm.Print_Area" localSheetId="2">CA!$A$1:$G$87</definedName>
  </definedNames>
  <calcPr calcId="191029"/>
</workbook>
</file>

<file path=xl/calcChain.xml><?xml version="1.0" encoding="utf-8"?>
<calcChain xmlns="http://schemas.openxmlformats.org/spreadsheetml/2006/main">
  <c r="D71" i="6" l="1"/>
  <c r="D70" i="6"/>
  <c r="D68" i="6"/>
  <c r="D40" i="5" l="1"/>
  <c r="G40" i="5" s="1"/>
  <c r="D39" i="5"/>
  <c r="G39" i="5" s="1"/>
  <c r="D38" i="5"/>
  <c r="D37" i="5"/>
  <c r="G37" i="5" s="1"/>
  <c r="F36" i="5"/>
  <c r="E36" i="5"/>
  <c r="C36" i="5"/>
  <c r="B36" i="5"/>
  <c r="D34" i="5"/>
  <c r="G34" i="5" s="1"/>
  <c r="G33" i="5"/>
  <c r="G32" i="5"/>
  <c r="G31" i="5"/>
  <c r="G30" i="5"/>
  <c r="G29" i="5"/>
  <c r="G28" i="5"/>
  <c r="D25" i="5"/>
  <c r="G26" i="5"/>
  <c r="F25" i="5"/>
  <c r="E25" i="5"/>
  <c r="C25" i="5"/>
  <c r="B25" i="5"/>
  <c r="G23" i="5"/>
  <c r="G22" i="5"/>
  <c r="G21" i="5"/>
  <c r="G20" i="5"/>
  <c r="G19" i="5"/>
  <c r="G18" i="5"/>
  <c r="G17" i="5"/>
  <c r="F16" i="5"/>
  <c r="E16" i="5"/>
  <c r="C16" i="5"/>
  <c r="B16" i="5"/>
  <c r="G14" i="5"/>
  <c r="G13" i="5"/>
  <c r="G12" i="5"/>
  <c r="G11" i="5"/>
  <c r="G10" i="5"/>
  <c r="G9" i="5"/>
  <c r="G8" i="5"/>
  <c r="G7" i="5"/>
  <c r="F6" i="5"/>
  <c r="E6" i="5"/>
  <c r="C6" i="5"/>
  <c r="B6" i="5"/>
  <c r="F82" i="4"/>
  <c r="E82" i="4"/>
  <c r="C82" i="4"/>
  <c r="B82" i="4"/>
  <c r="G68" i="4"/>
  <c r="D81" i="4"/>
  <c r="G81" i="4" s="1"/>
  <c r="D79" i="4"/>
  <c r="G79" i="4" s="1"/>
  <c r="D77" i="4"/>
  <c r="G77" i="4" s="1"/>
  <c r="D75" i="4"/>
  <c r="G75" i="4" s="1"/>
  <c r="D73" i="4"/>
  <c r="G73" i="4" s="1"/>
  <c r="D71" i="4"/>
  <c r="G71" i="4" s="1"/>
  <c r="F60" i="4"/>
  <c r="E60" i="4"/>
  <c r="C60" i="4"/>
  <c r="B60" i="4"/>
  <c r="D58" i="4"/>
  <c r="G58" i="4" s="1"/>
  <c r="D57" i="4"/>
  <c r="G57" i="4" s="1"/>
  <c r="D56" i="4"/>
  <c r="G56" i="4" s="1"/>
  <c r="D55" i="4"/>
  <c r="G55" i="4" s="1"/>
  <c r="F46" i="4"/>
  <c r="E46" i="4"/>
  <c r="C46" i="4"/>
  <c r="B46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F16" i="8"/>
  <c r="E16" i="8"/>
  <c r="C16" i="8"/>
  <c r="B16" i="8"/>
  <c r="G14" i="8"/>
  <c r="G12" i="8"/>
  <c r="G10" i="8"/>
  <c r="G8" i="8"/>
  <c r="G6" i="8"/>
  <c r="D76" i="6"/>
  <c r="G76" i="6" s="1"/>
  <c r="D75" i="6"/>
  <c r="G75" i="6" s="1"/>
  <c r="D74" i="6"/>
  <c r="G74" i="6" s="1"/>
  <c r="D73" i="6"/>
  <c r="G73" i="6" s="1"/>
  <c r="D72" i="6"/>
  <c r="G72" i="6" s="1"/>
  <c r="G71" i="6"/>
  <c r="G70" i="6"/>
  <c r="F69" i="6"/>
  <c r="E69" i="6"/>
  <c r="D69" i="6"/>
  <c r="G69" i="6" s="1"/>
  <c r="C69" i="6"/>
  <c r="B69" i="6"/>
  <c r="G68" i="6"/>
  <c r="D67" i="6"/>
  <c r="G67" i="6" s="1"/>
  <c r="D66" i="6"/>
  <c r="G66" i="6" s="1"/>
  <c r="F65" i="6"/>
  <c r="E65" i="6"/>
  <c r="C65" i="6"/>
  <c r="B65" i="6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F57" i="6"/>
  <c r="E57" i="6"/>
  <c r="C57" i="6"/>
  <c r="D57" i="6" s="1"/>
  <c r="G57" i="6" s="1"/>
  <c r="B57" i="6"/>
  <c r="G56" i="6"/>
  <c r="G55" i="6"/>
  <c r="G54" i="6"/>
  <c r="F53" i="6"/>
  <c r="E53" i="6"/>
  <c r="C53" i="6"/>
  <c r="B53" i="6"/>
  <c r="G52" i="6"/>
  <c r="G51" i="6"/>
  <c r="G50" i="6"/>
  <c r="G49" i="6"/>
  <c r="G48" i="6"/>
  <c r="G47" i="6"/>
  <c r="G46" i="6"/>
  <c r="G45" i="6"/>
  <c r="G44" i="6"/>
  <c r="F43" i="6"/>
  <c r="E43" i="6"/>
  <c r="C43" i="6"/>
  <c r="B43" i="6"/>
  <c r="G42" i="6"/>
  <c r="G41" i="6"/>
  <c r="G40" i="6"/>
  <c r="G39" i="6"/>
  <c r="G38" i="6"/>
  <c r="G37" i="6"/>
  <c r="G36" i="6"/>
  <c r="G35" i="6"/>
  <c r="G34" i="6"/>
  <c r="F33" i="6"/>
  <c r="E33" i="6"/>
  <c r="C33" i="6"/>
  <c r="B33" i="6"/>
  <c r="G32" i="6"/>
  <c r="G31" i="6"/>
  <c r="G30" i="6"/>
  <c r="G29" i="6"/>
  <c r="G28" i="6"/>
  <c r="G27" i="6"/>
  <c r="G26" i="6"/>
  <c r="G25" i="6"/>
  <c r="G24" i="6"/>
  <c r="F23" i="6"/>
  <c r="E23" i="6"/>
  <c r="C23" i="6"/>
  <c r="B23" i="6"/>
  <c r="D23" i="6" s="1"/>
  <c r="G22" i="6"/>
  <c r="G21" i="6"/>
  <c r="G20" i="6"/>
  <c r="G19" i="6"/>
  <c r="G18" i="6"/>
  <c r="G17" i="6"/>
  <c r="G16" i="6"/>
  <c r="G15" i="6"/>
  <c r="G14" i="6"/>
  <c r="F13" i="6"/>
  <c r="E13" i="6"/>
  <c r="C13" i="6"/>
  <c r="B13" i="6"/>
  <c r="G12" i="6"/>
  <c r="G11" i="6"/>
  <c r="G10" i="6"/>
  <c r="G9" i="6"/>
  <c r="G8" i="6"/>
  <c r="G7" i="6"/>
  <c r="G6" i="6"/>
  <c r="F5" i="6"/>
  <c r="E5" i="6"/>
  <c r="C5" i="6"/>
  <c r="B5" i="6"/>
  <c r="G6" i="5" l="1"/>
  <c r="D53" i="6"/>
  <c r="G53" i="6" s="1"/>
  <c r="D5" i="6"/>
  <c r="G5" i="6" s="1"/>
  <c r="E77" i="6"/>
  <c r="D43" i="6"/>
  <c r="G43" i="6" s="1"/>
  <c r="D13" i="6"/>
  <c r="G13" i="6" s="1"/>
  <c r="D65" i="6"/>
  <c r="G65" i="6" s="1"/>
  <c r="D33" i="6"/>
  <c r="G33" i="6" s="1"/>
  <c r="D36" i="5"/>
  <c r="E42" i="5"/>
  <c r="C77" i="6"/>
  <c r="G23" i="6"/>
  <c r="G16" i="5"/>
  <c r="C42" i="5"/>
  <c r="B42" i="5"/>
  <c r="F42" i="5"/>
  <c r="B77" i="6"/>
  <c r="F77" i="6"/>
  <c r="G60" i="4"/>
  <c r="G82" i="4"/>
  <c r="G46" i="4"/>
  <c r="D82" i="4"/>
  <c r="G36" i="5"/>
  <c r="G27" i="5"/>
  <c r="G25" i="5" s="1"/>
  <c r="G38" i="5"/>
  <c r="D16" i="5"/>
  <c r="D6" i="5"/>
  <c r="D60" i="4"/>
  <c r="D46" i="4"/>
  <c r="G16" i="8"/>
  <c r="D16" i="8"/>
  <c r="G77" i="6" l="1"/>
  <c r="D77" i="6"/>
  <c r="D42" i="5"/>
  <c r="G42" i="5"/>
</calcChain>
</file>

<file path=xl/sharedStrings.xml><?xml version="1.0" encoding="utf-8"?>
<sst xmlns="http://schemas.openxmlformats.org/spreadsheetml/2006/main" count="258" uniqueCount="180">
  <si>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</si>
  <si>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</si>
  <si>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</si>
  <si>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</si>
  <si>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</si>
  <si>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</si>
  <si>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</si>
  <si>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</si>
  <si>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</si>
  <si>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</si>
  <si>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</si>
  <si>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</si>
  <si>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</si>
  <si>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</si>
  <si>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</si>
  <si>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</si>
  <si>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</si>
  <si>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</si>
  <si>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</si>
  <si>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</si>
  <si>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</si>
  <si>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</si>
  <si>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</si>
  <si>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</si>
  <si>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</si>
  <si>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</si>
  <si>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</si>
  <si>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</si>
  <si>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</si>
  <si>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</si>
  <si>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</si>
  <si>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</si>
  <si>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</si>
  <si>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</si>
  <si>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</si>
  <si>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</si>
  <si>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</si>
  <si>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</si>
  <si>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</si>
  <si>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</si>
  <si>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</si>
  <si>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</si>
  <si>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</si>
  <si>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</si>
  <si>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</si>
  <si>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</si>
  <si>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</si>
  <si>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</si>
  <si>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</si>
  <si>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</si>
  <si>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</si>
  <si>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</si>
  <si>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</si>
  <si>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</si>
  <si>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</si>
  <si>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</si>
  <si>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</si>
  <si>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</si>
  <si>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</si>
  <si>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</si>
  <si>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</si>
  <si>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</si>
  <si>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</si>
  <si>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</si>
  <si>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</si>
  <si>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</si>
  <si>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</si>
  <si>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</si>
  <si>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</si>
  <si>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</si>
  <si>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</si>
  <si>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</si>
  <si>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</si>
  <si>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</si>
  <si>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</si>
  <si>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</si>
  <si>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</si>
  <si>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</si>
  <si>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Gasto Corriente</t>
  </si>
  <si>
    <t>Gasto de Capital</t>
  </si>
  <si>
    <t>Amortización de la Deuda y Disminución de Pasivos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</si>
  <si>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</si>
  <si>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</si>
  <si>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</si>
  <si>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</si>
  <si>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</si>
  <si>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</si>
  <si>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</si>
  <si>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</si>
  <si>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</si>
  <si>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</si>
  <si>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</si>
  <si>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Gobierno</t>
  </si>
  <si>
    <t>Legislación</t>
  </si>
  <si>
    <t>Justicia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</si>
  <si>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</si>
  <si>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</si>
  <si>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</si>
  <si>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</si>
  <si>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</si>
  <si>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</si>
  <si>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</si>
  <si>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</si>
  <si>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</si>
  <si>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</si>
  <si>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</si>
  <si>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</si>
  <si>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</si>
  <si>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</si>
  <si>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</si>
  <si>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</si>
  <si>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</si>
  <si>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</si>
  <si>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</si>
  <si>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</si>
  <si>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</si>
  <si>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</si>
  <si>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</si>
  <si>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</si>
  <si>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</si>
  <si>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</si>
  <si>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</si>
  <si>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Inversiones Financieras y Otras Provisiones</t>
  </si>
  <si>
    <t>Participaciones y Aportaciones</t>
  </si>
  <si>
    <t>Materiales y Suministros</t>
  </si>
  <si>
    <t>Transferencias, Asignaciones, Subsidios y Otras Ayudas</t>
  </si>
  <si>
    <t>Bienes Muebles, Inmuebles e Intangibles</t>
  </si>
  <si>
    <t>Coordinación de la Política de Gobierno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</si>
  <si>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</si>
  <si>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</si>
  <si>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</si>
  <si>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</si>
  <si>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</t>
  </si>
  <si>
    <t>31111M210040200 FISCALIZACION</t>
  </si>
  <si>
    <t>31111M210040300 UNIDAD DE ACCESO A LA IN</t>
  </si>
  <si>
    <t>31111M210040400 OFICIALIA CALIFICADORA</t>
  </si>
  <si>
    <t>31111M210040500 PROCURADURÍA</t>
  </si>
  <si>
    <t>31111M210050100 TESORERIA MUNICIPAL</t>
  </si>
  <si>
    <t>31111M210050200 CATASTRO E IMPUESTOS INM</t>
  </si>
  <si>
    <t>31111M210050300 AGUA POTABLE Y ALCANTARI</t>
  </si>
  <si>
    <t>31111M210060100 SEGURIDAD PUBLICA MUNICI</t>
  </si>
  <si>
    <t>31111M210060200 PROTECCION CIVIL</t>
  </si>
  <si>
    <t>31111M210070100 RECURSOS HUMANOS</t>
  </si>
  <si>
    <t>31111M210080100 SERVICIOS PUBLICOS MUNIC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</si>
  <si>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</si>
  <si>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</si>
  <si>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</si>
  <si>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</si>
  <si>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</si>
  <si>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</si>
  <si>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</si>
  <si>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</si>
  <si>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</si>
  <si>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</si>
  <si>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</si>
  <si>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</si>
  <si>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</t>
  </si>
  <si>
    <t>31111M210140100 PLANEACION</t>
  </si>
  <si>
    <t>31111M210150100 COMISION MUNICIPAL DEL D</t>
  </si>
  <si>
    <t>31111M210150200 JUVENTUD</t>
  </si>
  <si>
    <t>31111M210160100 CASA DE LA CULTURA</t>
  </si>
  <si>
    <t>31111M210170100 DEPTO COMPRAS, MATERIALE</t>
  </si>
  <si>
    <t>31111M210180100 COORDINACION SOCIAL ATEN</t>
  </si>
  <si>
    <t>31111M210200100 DIRECCION DE OBRAS PUBLI</t>
  </si>
  <si>
    <t>31111M210200200 DESARROLLO URBANO</t>
  </si>
  <si>
    <t>31111M210220100 CONTRALORIA MUNICIPAL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</si>
  <si>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</si>
  <si>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</si>
  <si>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</si>
  <si>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</si>
  <si>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</si>
  <si>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Analítico del Ejercicio del Presupuesto de Egresos
Clasificación Administrativa (Poderes)
Del 1 de Enero al 30 de Septiembre de 2024</t>
  </si>
  <si>
    <t>Municipio de Ocampo
Estado Analítico del Ejercicio del Presupuesto de Egresos
Clasificación Administrativa (Sector Paraestatal)
Del 1 de Enero al 30 de Septiembre de 2024</t>
  </si>
  <si>
    <t>Municipio de Ocampo
Estado Analítico del Ejercicio del Presupuesto de Egresos
Clasificación por Objeto del Gasto (Capítulo y Concepto)
Del 1 de Enero al 31 de Diciembre de 2024</t>
  </si>
  <si>
    <t>Municipio de Ocampo
Estado Analítico del Ejercicio del Presupuesto de Egresos
Clasificación Económica (por Tipo de Gasto)
Del 1 de Enero al 31 de Diciembre de 2024</t>
  </si>
  <si>
    <t>Municipio de Ocampo
Estado Analítico del Ejercicio del Presupuesto de Egresos
Clasificación Administrativa
Del 1 de Enero al 31 de Diciembre de 2024</t>
  </si>
  <si>
    <t>Municipio de Ocampo
Estado Analítico del Ejercicio del Presupuesto de Egresos
Clasificación Funcional (Finalidad y Función)
Del 1 de Enero al 31 de Diciembre de 2024</t>
  </si>
  <si>
    <t>ING. NALLELY LOPEZ GARCIA</t>
  </si>
  <si>
    <t xml:space="preserve">TESORER MUNICIPAL </t>
  </si>
  <si>
    <t xml:space="preserve">TESORERA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</si>
</sst>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8" fillId="2" borderId="5" xfId="9" applyNumberFormat="1" applyFont="1" applyFill="1" applyBorder="1" applyAlignment="1">
      <alignment horizontal="center" vertical="center" wrapText="1"/>
    </xf>
    <xf numFmtId="0" fontId="8" fillId="2" borderId="5" xfId="9" applyFont="1" applyFill="1" applyBorder="1" applyAlignment="1">
      <alignment horizontal="center" vertical="center" wrapText="1"/>
    </xf>
    <xf numFmtId="4" fontId="4" fillId="0" borderId="10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1" xfId="0" applyNumberFormat="1" applyFont="1" applyBorder="1" applyProtection="1">
      <protection locked="0"/>
    </xf>
    <xf numFmtId="4" fontId="8" fillId="0" borderId="11" xfId="0" applyNumberFormat="1" applyFont="1" applyBorder="1" applyProtection="1">
      <protection locked="0"/>
    </xf>
    <xf numFmtId="0" fontId="4" fillId="0" borderId="10" xfId="0" applyFont="1" applyBorder="1" applyProtection="1">
      <protection locked="0"/>
    </xf>
    <xf numFmtId="4" fontId="8" fillId="0" borderId="5" xfId="0" applyNumberFormat="1" applyFon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4" fillId="0" borderId="10" xfId="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2" borderId="6" xfId="9" applyFont="1" applyFill="1" applyBorder="1" applyAlignment="1" applyProtection="1">
      <alignment horizontal="centerContinuous" vertical="center" wrapText="1"/>
      <protection locked="0"/>
    </xf>
    <xf numFmtId="0" fontId="8" fillId="2" borderId="7" xfId="9" applyFont="1" applyFill="1" applyBorder="1" applyAlignment="1" applyProtection="1">
      <alignment horizontal="centerContinuous" vertical="center" wrapText="1"/>
      <protection locked="0"/>
    </xf>
    <xf numFmtId="0" fontId="8" fillId="2" borderId="8" xfId="9" applyFont="1" applyFill="1" applyBorder="1" applyAlignment="1" applyProtection="1">
      <alignment horizontal="centerContinuous" vertical="center" wrapText="1"/>
      <protection locked="0"/>
    </xf>
    <xf numFmtId="0" fontId="0" fillId="0" borderId="1" xfId="0" applyBorder="1" applyAlignment="1" applyProtection="1">
      <alignment horizontal="left" indent="1"/>
      <protection locked="0"/>
    </xf>
    <xf numFmtId="0" fontId="8" fillId="0" borderId="1" xfId="0" applyFont="1" applyBorder="1" applyAlignment="1">
      <alignment horizontal="left"/>
    </xf>
    <xf numFmtId="4" fontId="8" fillId="0" borderId="10" xfId="0" applyNumberFormat="1" applyFont="1" applyBorder="1" applyProtection="1">
      <protection locked="0"/>
    </xf>
    <xf numFmtId="4" fontId="8" fillId="0" borderId="12" xfId="0" applyNumberFormat="1" applyFont="1" applyBorder="1" applyProtection="1">
      <protection locked="0"/>
    </xf>
    <xf numFmtId="0" fontId="9" fillId="0" borderId="0" xfId="0" applyFont="1"/>
    <xf numFmtId="0" fontId="4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8" fillId="0" borderId="0" xfId="8" applyFont="1" applyAlignment="1" applyProtection="1">
      <alignment horizontal="center" vertical="top" wrapText="1"/>
      <protection locked="0"/>
    </xf>
    <xf numFmtId="0" fontId="8" fillId="2" borderId="10" xfId="9" applyFont="1" applyFill="1" applyBorder="1" applyAlignment="1">
      <alignment horizontal="center" vertical="center"/>
    </xf>
    <xf numFmtId="0" fontId="8" fillId="2" borderId="12" xfId="9" applyFont="1" applyFill="1" applyBorder="1" applyAlignment="1">
      <alignment horizontal="center" vertical="center"/>
    </xf>
    <xf numFmtId="0" fontId="8" fillId="2" borderId="11" xfId="9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indent="2"/>
    </xf>
    <xf numFmtId="0" fontId="4" fillId="0" borderId="13" xfId="0" applyFont="1" applyBorder="1" applyAlignment="1">
      <alignment horizontal="left" indent="2"/>
    </xf>
    <xf numFmtId="0" fontId="8" fillId="0" borderId="13" xfId="0" applyFont="1" applyBorder="1" applyAlignment="1" applyProtection="1">
      <alignment horizontal="left" indent="2"/>
      <protection locked="0"/>
    </xf>
    <xf numFmtId="0" fontId="4" fillId="0" borderId="1" xfId="0" applyFont="1" applyBorder="1" applyAlignment="1">
      <alignment horizontal="left" indent="1"/>
    </xf>
    <xf numFmtId="0" fontId="4" fillId="0" borderId="13" xfId="0" applyFont="1" applyBorder="1" applyAlignment="1">
      <alignment horizontal="left" indent="1"/>
    </xf>
    <xf numFmtId="0" fontId="8" fillId="0" borderId="13" xfId="0" applyFont="1" applyBorder="1" applyAlignment="1" applyProtection="1">
      <alignment horizontal="left" indent="1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0" fontId="8" fillId="0" borderId="1" xfId="9" applyFont="1" applyBorder="1" applyAlignment="1" applyProtection="1">
      <alignment horizontal="center" vertical="center" wrapText="1"/>
      <protection locked="0"/>
    </xf>
    <xf numFmtId="0" fontId="8" fillId="0" borderId="0" xfId="9" applyFont="1" applyBorder="1" applyAlignment="1" applyProtection="1">
      <alignment horizontal="center" vertical="center" wrapText="1"/>
      <protection locked="0"/>
    </xf>
    <xf numFmtId="0" fontId="8" fillId="0" borderId="4" xfId="9" applyFont="1" applyBorder="1" applyAlignment="1" applyProtection="1">
      <alignment horizontal="center" vertical="center" wrapText="1"/>
      <protection locked="0"/>
    </xf>
    <xf numFmtId="0" fontId="4" fillId="0" borderId="10" xfId="9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left" indent="1"/>
      <protection locked="0"/>
    </xf>
    <xf numFmtId="0" fontId="8" fillId="0" borderId="6" xfId="0" applyFont="1" applyBorder="1" applyAlignment="1" applyProtection="1">
      <alignment horizontal="left" indent="1"/>
      <protection locked="0"/>
    </xf>
    <xf numFmtId="0" fontId="0" fillId="0" borderId="0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horizontal="left" wrapText="1" indent="1"/>
      <protection locked="0"/>
    </xf>
    <xf numFmtId="0" fontId="0" fillId="0" borderId="13" xfId="0" applyBorder="1" applyAlignment="1" applyProtection="1">
      <alignment horizontal="left" indent="1"/>
      <protection locked="0"/>
    </xf>
    <xf numFmtId="4" fontId="4" fillId="0" borderId="12" xfId="0" applyNumberFormat="1" applyFont="1" applyBorder="1" applyProtection="1">
      <protection locked="0"/>
    </xf>
    <xf numFmtId="0" fontId="8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7" xfId="9" applyFont="1" applyFill="1" applyBorder="1" applyAlignment="1" applyProtection="1">
      <alignment horizontal="center" vertical="center" wrapText="1"/>
      <protection locked="0"/>
    </xf>
    <xf numFmtId="0" fontId="8" fillId="2" borderId="8" xfId="9" applyFont="1" applyFill="1" applyBorder="1" applyAlignment="1" applyProtection="1">
      <alignment horizontal="center" vertical="center" wrapText="1"/>
      <protection locked="0"/>
    </xf>
    <xf numFmtId="4" fontId="8" fillId="2" borderId="10" xfId="9" applyNumberFormat="1" applyFont="1" applyFill="1" applyBorder="1" applyAlignment="1">
      <alignment horizontal="center" vertical="center" wrapText="1"/>
    </xf>
    <xf numFmtId="4" fontId="8" fillId="2" borderId="11" xfId="9" applyNumberFormat="1" applyFont="1" applyFill="1" applyBorder="1" applyAlignment="1">
      <alignment horizontal="center" vertical="center" wrapText="1"/>
    </xf>
    <xf numFmtId="4" fontId="4" fillId="0" borderId="0" xfId="8" applyNumberFormat="1" applyFont="1" applyAlignment="1" applyProtection="1">
      <alignment horizontal="center" vertical="top"/>
      <protection locked="0"/>
    </xf>
    <xf numFmtId="4" fontId="8" fillId="0" borderId="0" xfId="8" applyNumberFormat="1" applyFont="1" applyAlignment="1" applyProtection="1">
      <alignment horizontal="center" vertical="top"/>
      <protection locked="0"/>
    </xf>
    <xf numFmtId="0" fontId="8" fillId="2" borderId="2" xfId="9" applyFont="1" applyFill="1" applyBorder="1" applyAlignment="1" applyProtection="1">
      <alignment horizontal="center" vertical="center" wrapText="1"/>
      <protection locked="0"/>
    </xf>
    <xf numFmtId="0" fontId="8" fillId="2" borderId="9" xfId="9" applyFont="1" applyFill="1" applyBorder="1" applyAlignment="1" applyProtection="1">
      <alignment horizontal="center" vertical="center" wrapText="1"/>
      <protection locked="0"/>
    </xf>
    <xf numFmtId="0" fontId="8" fillId="2" borderId="3" xfId="9" applyFont="1" applyFill="1" applyBorder="1" applyAlignment="1" applyProtection="1">
      <alignment horizontal="center" vertical="center" wrapText="1"/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</cellXfs>
  <cellStyles count="32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5" xr:uid="{00000000-0005-0000-0000-000002000000}"/>
    <cellStyle name="Millares 2 3" xfId="4" xr:uid="{00000000-0005-0000-0000-000004000000}"/>
    <cellStyle name="Millares 2 3 2" xfId="18" xr:uid="{00000000-0005-0000-0000-000005000000}"/>
    <cellStyle name="Millares 2 3 3" xfId="26" xr:uid="{00000000-0005-0000-0000-000003000000}"/>
    <cellStyle name="Millares 2 4" xfId="16" xr:uid="{00000000-0005-0000-0000-000006000000}"/>
    <cellStyle name="Millares 2 5" xfId="24" xr:uid="{00000000-0005-0000-0000-000001000000}"/>
    <cellStyle name="Millares 3" xfId="5" xr:uid="{00000000-0005-0000-0000-000007000000}"/>
    <cellStyle name="Millares 3 2" xfId="19" xr:uid="{00000000-0005-0000-0000-000008000000}"/>
    <cellStyle name="Millares 3 3" xfId="27" xr:uid="{00000000-0005-0000-0000-000004000000}"/>
    <cellStyle name="Moneda 2" xfId="6" xr:uid="{00000000-0005-0000-0000-000009000000}"/>
    <cellStyle name="Moneda 2 2" xfId="20" xr:uid="{00000000-0005-0000-0000-00000A000000}"/>
    <cellStyle name="Moneda 2 3" xfId="28" xr:uid="{00000000-0005-0000-0000-000005000000}"/>
    <cellStyle name="Normal" xfId="0" builtinId="0"/>
    <cellStyle name="Normal 2" xfId="7" xr:uid="{00000000-0005-0000-0000-00000C000000}"/>
    <cellStyle name="Normal 2 2" xfId="8" xr:uid="{00000000-0005-0000-0000-00000D000000}"/>
    <cellStyle name="Normal 2 3" xfId="21" xr:uid="{00000000-0005-0000-0000-00000E000000}"/>
    <cellStyle name="Normal 2 4" xfId="29" xr:uid="{00000000-0005-0000-0000-000007000000}"/>
    <cellStyle name="Normal 3" xfId="9" xr:uid="{00000000-0005-0000-0000-00000F000000}"/>
    <cellStyle name="Normal 4" xfId="10" xr:uid="{00000000-0005-0000-0000-000010000000}"/>
    <cellStyle name="Normal 4 2" xfId="11" xr:uid="{00000000-0005-0000-0000-000011000000}"/>
    <cellStyle name="Normal 5" xfId="12" xr:uid="{00000000-0005-0000-0000-000012000000}"/>
    <cellStyle name="Normal 5 2" xfId="13" xr:uid="{00000000-0005-0000-0000-000013000000}"/>
    <cellStyle name="Normal 6" xfId="14" xr:uid="{00000000-0005-0000-0000-000014000000}"/>
    <cellStyle name="Normal 6 2" xfId="15" xr:uid="{00000000-0005-0000-0000-000015000000}"/>
    <cellStyle name="Normal 6 2 2" xfId="23" xr:uid="{00000000-0005-0000-0000-000016000000}"/>
    <cellStyle name="Normal 6 2 3" xfId="31" xr:uid="{00000000-0005-0000-0000-00000F000000}"/>
    <cellStyle name="Normal 6 3" xfId="22" xr:uid="{00000000-0005-0000-0000-000017000000}"/>
    <cellStyle name="Normal 6 4" xfId="30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showGridLines="0" tabSelected="1" workbookViewId="0">
      <selection activeCell="C37" sqref="C37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45" customHeight="1" x14ac:dyDescent="0.2">
      <c r="A1" s="54" t="s">
        <v>173</v>
      </c>
      <c r="B1" s="55"/>
      <c r="C1" s="55"/>
      <c r="D1" s="55"/>
      <c r="E1" s="55"/>
      <c r="F1" s="55"/>
      <c r="G1" s="56"/>
    </row>
    <row r="2" spans="1:7" x14ac:dyDescent="0.2">
      <c r="A2" s="28"/>
      <c r="B2" s="16" t="s">
        <v>0</v>
      </c>
      <c r="C2" s="17"/>
      <c r="D2" s="17"/>
      <c r="E2" s="17"/>
      <c r="F2" s="18"/>
      <c r="G2" s="57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58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20" t="s">
        <v>10</v>
      </c>
      <c r="B5" s="21">
        <f>SUM(B6:B12)</f>
        <v>59336384.660000004</v>
      </c>
      <c r="C5" s="21">
        <f>SUM(C6:C12)</f>
        <v>1139953.0099999998</v>
      </c>
      <c r="D5" s="21">
        <f>B5+C5</f>
        <v>60476337.670000002</v>
      </c>
      <c r="E5" s="21">
        <f>SUM(E6:E12)</f>
        <v>54366804.349999994</v>
      </c>
      <c r="F5" s="21">
        <f>SUM(F6:F12)</f>
        <v>54364447.50999999</v>
      </c>
      <c r="G5" s="21">
        <f>D5-E5</f>
        <v>6109533.3200000077</v>
      </c>
    </row>
    <row r="6" spans="1:7" x14ac:dyDescent="0.2">
      <c r="A6" s="31" t="s">
        <v>11</v>
      </c>
      <c r="B6" s="64">
        <v>33330809.199999999</v>
      </c>
      <c r="C6" s="64">
        <v>179393.36</v>
      </c>
      <c r="D6" s="64">
        <v>33510202.559999999</v>
      </c>
      <c r="E6" s="64">
        <v>30907183.32</v>
      </c>
      <c r="F6" s="64">
        <v>30907183.32</v>
      </c>
      <c r="G6" s="6">
        <f t="shared" ref="G6:G69" si="0">D6-E6</f>
        <v>2603019.2399999984</v>
      </c>
    </row>
    <row r="7" spans="1:7" x14ac:dyDescent="0.2">
      <c r="A7" s="31" t="s">
        <v>12</v>
      </c>
      <c r="B7" s="64">
        <v>4198689.59</v>
      </c>
      <c r="C7" s="64">
        <v>132662.74</v>
      </c>
      <c r="D7" s="64">
        <v>4331352.33</v>
      </c>
      <c r="E7" s="64">
        <v>4081920.83</v>
      </c>
      <c r="F7" s="64">
        <v>4081920.83</v>
      </c>
      <c r="G7" s="6">
        <f t="shared" si="0"/>
        <v>249431.5</v>
      </c>
    </row>
    <row r="8" spans="1:7" x14ac:dyDescent="0.2">
      <c r="A8" s="31" t="s">
        <v>13</v>
      </c>
      <c r="B8" s="64">
        <v>5375344.9500000002</v>
      </c>
      <c r="C8" s="64">
        <v>1753337.49</v>
      </c>
      <c r="D8" s="64">
        <v>7128682.4400000004</v>
      </c>
      <c r="E8" s="64">
        <v>5116214.87</v>
      </c>
      <c r="F8" s="64">
        <v>5116214.87</v>
      </c>
      <c r="G8" s="6">
        <f t="shared" si="0"/>
        <v>2012467.5700000003</v>
      </c>
    </row>
    <row r="9" spans="1:7" x14ac:dyDescent="0.2">
      <c r="A9" s="31" t="s">
        <v>14</v>
      </c>
      <c r="B9" s="64">
        <v>3000000</v>
      </c>
      <c r="C9" s="64">
        <v>20611.05</v>
      </c>
      <c r="D9" s="64">
        <v>3020611.05</v>
      </c>
      <c r="E9" s="64">
        <v>3018792.3</v>
      </c>
      <c r="F9" s="64">
        <v>3018792.3</v>
      </c>
      <c r="G9" s="6">
        <f t="shared" si="0"/>
        <v>1818.75</v>
      </c>
    </row>
    <row r="10" spans="1:7" x14ac:dyDescent="0.2">
      <c r="A10" s="31" t="s">
        <v>15</v>
      </c>
      <c r="B10" s="64">
        <v>13431540.92</v>
      </c>
      <c r="C10" s="64">
        <v>-946051.63</v>
      </c>
      <c r="D10" s="64">
        <v>12485489.289999999</v>
      </c>
      <c r="E10" s="64">
        <v>11242693.029999999</v>
      </c>
      <c r="F10" s="64">
        <v>11240336.189999999</v>
      </c>
      <c r="G10" s="6">
        <f t="shared" si="0"/>
        <v>1242796.2599999998</v>
      </c>
    </row>
    <row r="11" spans="1:7" x14ac:dyDescent="0.2">
      <c r="A11" s="31" t="s">
        <v>16</v>
      </c>
      <c r="B11" s="64">
        <v>0</v>
      </c>
      <c r="C11" s="64">
        <v>0</v>
      </c>
      <c r="D11" s="64">
        <v>0</v>
      </c>
      <c r="E11" s="64">
        <v>0</v>
      </c>
      <c r="F11" s="64">
        <v>0</v>
      </c>
      <c r="G11" s="6">
        <f t="shared" si="0"/>
        <v>0</v>
      </c>
    </row>
    <row r="12" spans="1:7" x14ac:dyDescent="0.2">
      <c r="A12" s="31" t="s">
        <v>17</v>
      </c>
      <c r="B12" s="64">
        <v>0</v>
      </c>
      <c r="C12" s="64">
        <v>0</v>
      </c>
      <c r="D12" s="64">
        <v>0</v>
      </c>
      <c r="E12" s="64">
        <v>0</v>
      </c>
      <c r="F12" s="64">
        <v>0</v>
      </c>
      <c r="G12" s="6">
        <f t="shared" si="0"/>
        <v>0</v>
      </c>
    </row>
    <row r="13" spans="1:7" x14ac:dyDescent="0.2">
      <c r="A13" s="20" t="s">
        <v>124</v>
      </c>
      <c r="B13" s="22">
        <f>SUM(B14:B22)</f>
        <v>17853170</v>
      </c>
      <c r="C13" s="22">
        <f>SUM(C14:C22)</f>
        <v>5851217.6100000003</v>
      </c>
      <c r="D13" s="22">
        <f t="shared" ref="D13:D71" si="1">B13+C13</f>
        <v>23704387.609999999</v>
      </c>
      <c r="E13" s="22">
        <f>SUM(E14:E22)</f>
        <v>22023794.239999998</v>
      </c>
      <c r="F13" s="22">
        <f>SUM(F14:F22)</f>
        <v>21709386.109999999</v>
      </c>
      <c r="G13" s="22">
        <f t="shared" si="0"/>
        <v>1680593.370000001</v>
      </c>
    </row>
    <row r="14" spans="1:7" x14ac:dyDescent="0.2">
      <c r="A14" s="31" t="s">
        <v>18</v>
      </c>
      <c r="B14" s="65">
        <v>842330</v>
      </c>
      <c r="C14" s="65">
        <v>3799.43</v>
      </c>
      <c r="D14" s="65">
        <v>846129.43</v>
      </c>
      <c r="E14" s="65">
        <v>629926.41</v>
      </c>
      <c r="F14" s="65">
        <v>570307.86</v>
      </c>
      <c r="G14" s="6">
        <f t="shared" si="0"/>
        <v>216203.02000000002</v>
      </c>
    </row>
    <row r="15" spans="1:7" x14ac:dyDescent="0.2">
      <c r="A15" s="31" t="s">
        <v>19</v>
      </c>
      <c r="B15" s="65">
        <v>203200</v>
      </c>
      <c r="C15" s="65">
        <v>38487</v>
      </c>
      <c r="D15" s="65">
        <v>241687</v>
      </c>
      <c r="E15" s="65">
        <v>208559.83</v>
      </c>
      <c r="F15" s="65">
        <v>183249.95</v>
      </c>
      <c r="G15" s="6">
        <f t="shared" si="0"/>
        <v>33127.170000000013</v>
      </c>
    </row>
    <row r="16" spans="1:7" x14ac:dyDescent="0.2">
      <c r="A16" s="31" t="s">
        <v>20</v>
      </c>
      <c r="B16" s="65">
        <v>3000</v>
      </c>
      <c r="C16" s="65">
        <v>-1800</v>
      </c>
      <c r="D16" s="65">
        <v>1200</v>
      </c>
      <c r="E16" s="65">
        <v>0</v>
      </c>
      <c r="F16" s="65">
        <v>0</v>
      </c>
      <c r="G16" s="6">
        <f t="shared" si="0"/>
        <v>1200</v>
      </c>
    </row>
    <row r="17" spans="1:7" x14ac:dyDescent="0.2">
      <c r="A17" s="31" t="s">
        <v>21</v>
      </c>
      <c r="B17" s="65">
        <v>1552200</v>
      </c>
      <c r="C17" s="65">
        <v>2140122.96</v>
      </c>
      <c r="D17" s="65">
        <v>3692322.96</v>
      </c>
      <c r="E17" s="65">
        <v>3020838.74</v>
      </c>
      <c r="F17" s="65">
        <v>3007695.75</v>
      </c>
      <c r="G17" s="6">
        <f t="shared" si="0"/>
        <v>671484.21999999974</v>
      </c>
    </row>
    <row r="18" spans="1:7" x14ac:dyDescent="0.2">
      <c r="A18" s="31" t="s">
        <v>22</v>
      </c>
      <c r="B18" s="65">
        <v>1370600</v>
      </c>
      <c r="C18" s="65">
        <v>677364.88</v>
      </c>
      <c r="D18" s="65">
        <v>2047964.88</v>
      </c>
      <c r="E18" s="65">
        <v>1896034.62</v>
      </c>
      <c r="F18" s="65">
        <v>1854773.78</v>
      </c>
      <c r="G18" s="6">
        <f t="shared" si="0"/>
        <v>151930.25999999978</v>
      </c>
    </row>
    <row r="19" spans="1:7" x14ac:dyDescent="0.2">
      <c r="A19" s="31" t="s">
        <v>23</v>
      </c>
      <c r="B19" s="65">
        <v>10775240</v>
      </c>
      <c r="C19" s="65">
        <v>3541811.62</v>
      </c>
      <c r="D19" s="65">
        <v>14317051.620000001</v>
      </c>
      <c r="E19" s="65">
        <v>14191143.42</v>
      </c>
      <c r="F19" s="65">
        <v>14149824.289999999</v>
      </c>
      <c r="G19" s="6">
        <f t="shared" si="0"/>
        <v>125908.20000000112</v>
      </c>
    </row>
    <row r="20" spans="1:7" x14ac:dyDescent="0.2">
      <c r="A20" s="31" t="s">
        <v>24</v>
      </c>
      <c r="B20" s="65">
        <v>845000</v>
      </c>
      <c r="C20" s="65">
        <v>-401577.78</v>
      </c>
      <c r="D20" s="65">
        <v>443422.22</v>
      </c>
      <c r="E20" s="65">
        <v>382312.16</v>
      </c>
      <c r="F20" s="65">
        <v>284016.71999999997</v>
      </c>
      <c r="G20" s="6">
        <f t="shared" si="0"/>
        <v>61110.06</v>
      </c>
    </row>
    <row r="21" spans="1:7" x14ac:dyDescent="0.2">
      <c r="A21" s="31" t="s">
        <v>25</v>
      </c>
      <c r="B21" s="65">
        <v>70000</v>
      </c>
      <c r="C21" s="65">
        <v>48056</v>
      </c>
      <c r="D21" s="65">
        <v>118056</v>
      </c>
      <c r="E21" s="65">
        <v>118056</v>
      </c>
      <c r="F21" s="65">
        <v>118056</v>
      </c>
      <c r="G21" s="6">
        <f t="shared" si="0"/>
        <v>0</v>
      </c>
    </row>
    <row r="22" spans="1:7" x14ac:dyDescent="0.2">
      <c r="A22" s="31" t="s">
        <v>26</v>
      </c>
      <c r="B22" s="65">
        <v>2191600</v>
      </c>
      <c r="C22" s="65">
        <v>-195046.5</v>
      </c>
      <c r="D22" s="65">
        <v>1996553.5</v>
      </c>
      <c r="E22" s="65">
        <v>1576923.06</v>
      </c>
      <c r="F22" s="65">
        <v>1541461.76</v>
      </c>
      <c r="G22" s="6">
        <f t="shared" si="0"/>
        <v>419630.43999999994</v>
      </c>
    </row>
    <row r="23" spans="1:7" x14ac:dyDescent="0.2">
      <c r="A23" s="20" t="s">
        <v>27</v>
      </c>
      <c r="B23" s="22">
        <f>SUM(B24:B32)</f>
        <v>32469175.340000004</v>
      </c>
      <c r="C23" s="22">
        <f>SUM(C24:C32)</f>
        <v>25330364.43</v>
      </c>
      <c r="D23" s="22">
        <f t="shared" si="1"/>
        <v>57799539.770000003</v>
      </c>
      <c r="E23" s="22">
        <f>SUM(E24:E32)</f>
        <v>55368937.93</v>
      </c>
      <c r="F23" s="22">
        <f>SUM(F24:F32)</f>
        <v>54173167.630000003</v>
      </c>
      <c r="G23" s="22">
        <f t="shared" si="0"/>
        <v>2430601.8400000036</v>
      </c>
    </row>
    <row r="24" spans="1:7" x14ac:dyDescent="0.2">
      <c r="A24" s="31" t="s">
        <v>28</v>
      </c>
      <c r="B24" s="66">
        <v>18809186.600000001</v>
      </c>
      <c r="C24" s="66">
        <v>-501501.65</v>
      </c>
      <c r="D24" s="66">
        <v>18307684.950000003</v>
      </c>
      <c r="E24" s="66">
        <v>17990105.559999999</v>
      </c>
      <c r="F24" s="66">
        <v>17979807.559999999</v>
      </c>
      <c r="G24" s="6">
        <f t="shared" si="0"/>
        <v>317579.39000000432</v>
      </c>
    </row>
    <row r="25" spans="1:7" x14ac:dyDescent="0.2">
      <c r="A25" s="31" t="s">
        <v>29</v>
      </c>
      <c r="B25" s="66">
        <v>1357200</v>
      </c>
      <c r="C25" s="66">
        <v>2957372.78</v>
      </c>
      <c r="D25" s="66">
        <v>4314572.7799999993</v>
      </c>
      <c r="E25" s="66">
        <v>3371848.07</v>
      </c>
      <c r="F25" s="66">
        <v>3275848.07</v>
      </c>
      <c r="G25" s="6">
        <f t="shared" si="0"/>
        <v>942724.7099999995</v>
      </c>
    </row>
    <row r="26" spans="1:7" x14ac:dyDescent="0.2">
      <c r="A26" s="31" t="s">
        <v>30</v>
      </c>
      <c r="B26" s="66">
        <v>1494236.8</v>
      </c>
      <c r="C26" s="66">
        <v>2054984.81</v>
      </c>
      <c r="D26" s="66">
        <v>3549221.6100000003</v>
      </c>
      <c r="E26" s="66">
        <v>3141078.82</v>
      </c>
      <c r="F26" s="66">
        <v>2824277.34</v>
      </c>
      <c r="G26" s="6">
        <f t="shared" si="0"/>
        <v>408142.7900000005</v>
      </c>
    </row>
    <row r="27" spans="1:7" x14ac:dyDescent="0.2">
      <c r="A27" s="31" t="s">
        <v>31</v>
      </c>
      <c r="B27" s="66">
        <v>890000</v>
      </c>
      <c r="C27" s="66">
        <v>-21977.24</v>
      </c>
      <c r="D27" s="66">
        <v>868022.76</v>
      </c>
      <c r="E27" s="66">
        <v>803707.52</v>
      </c>
      <c r="F27" s="66">
        <v>803707.52</v>
      </c>
      <c r="G27" s="6">
        <f t="shared" si="0"/>
        <v>64315.239999999991</v>
      </c>
    </row>
    <row r="28" spans="1:7" x14ac:dyDescent="0.2">
      <c r="A28" s="31" t="s">
        <v>32</v>
      </c>
      <c r="B28" s="66">
        <v>1497199.94</v>
      </c>
      <c r="C28" s="66">
        <v>-315951.23</v>
      </c>
      <c r="D28" s="66">
        <v>1181248.71</v>
      </c>
      <c r="E28" s="66">
        <v>956368.18</v>
      </c>
      <c r="F28" s="66">
        <v>925084.18</v>
      </c>
      <c r="G28" s="6">
        <f t="shared" si="0"/>
        <v>224880.52999999991</v>
      </c>
    </row>
    <row r="29" spans="1:7" x14ac:dyDescent="0.2">
      <c r="A29" s="31" t="s">
        <v>33</v>
      </c>
      <c r="B29" s="66">
        <v>745000</v>
      </c>
      <c r="C29" s="66">
        <v>94200</v>
      </c>
      <c r="D29" s="66">
        <v>839200</v>
      </c>
      <c r="E29" s="66">
        <v>769147.5</v>
      </c>
      <c r="F29" s="66">
        <v>469287.5</v>
      </c>
      <c r="G29" s="6">
        <f t="shared" si="0"/>
        <v>70052.5</v>
      </c>
    </row>
    <row r="30" spans="1:7" x14ac:dyDescent="0.2">
      <c r="A30" s="31" t="s">
        <v>34</v>
      </c>
      <c r="B30" s="66">
        <v>117000</v>
      </c>
      <c r="C30" s="66">
        <v>22561.74</v>
      </c>
      <c r="D30" s="66">
        <v>139561.74</v>
      </c>
      <c r="E30" s="66">
        <v>114298.05</v>
      </c>
      <c r="F30" s="66">
        <v>112252.05</v>
      </c>
      <c r="G30" s="6">
        <f t="shared" si="0"/>
        <v>25263.689999999988</v>
      </c>
    </row>
    <row r="31" spans="1:7" x14ac:dyDescent="0.2">
      <c r="A31" s="31" t="s">
        <v>35</v>
      </c>
      <c r="B31" s="66">
        <v>5739352</v>
      </c>
      <c r="C31" s="66">
        <v>19041031.359999999</v>
      </c>
      <c r="D31" s="66">
        <v>24780383.359999999</v>
      </c>
      <c r="E31" s="66">
        <v>24407967.210000001</v>
      </c>
      <c r="F31" s="66">
        <v>23968486.390000001</v>
      </c>
      <c r="G31" s="6">
        <f t="shared" si="0"/>
        <v>372416.14999999851</v>
      </c>
    </row>
    <row r="32" spans="1:7" x14ac:dyDescent="0.2">
      <c r="A32" s="31" t="s">
        <v>36</v>
      </c>
      <c r="B32" s="66">
        <v>1820000</v>
      </c>
      <c r="C32" s="66">
        <v>1999643.86</v>
      </c>
      <c r="D32" s="66">
        <v>3819643.8600000003</v>
      </c>
      <c r="E32" s="66">
        <v>3814417.02</v>
      </c>
      <c r="F32" s="66">
        <v>3814417.02</v>
      </c>
      <c r="G32" s="6">
        <f t="shared" si="0"/>
        <v>5226.8400000003166</v>
      </c>
    </row>
    <row r="33" spans="1:7" x14ac:dyDescent="0.2">
      <c r="A33" s="20" t="s">
        <v>125</v>
      </c>
      <c r="B33" s="22">
        <f>SUM(B34:B42)</f>
        <v>9633700</v>
      </c>
      <c r="C33" s="22">
        <f>SUM(C34:C42)</f>
        <v>25096848.029999997</v>
      </c>
      <c r="D33" s="22">
        <f t="shared" si="1"/>
        <v>34730548.030000001</v>
      </c>
      <c r="E33" s="22">
        <f>SUM(E34:E42)</f>
        <v>29426178.900000002</v>
      </c>
      <c r="F33" s="22">
        <f>SUM(F34:F42)</f>
        <v>28238628.41</v>
      </c>
      <c r="G33" s="22">
        <f t="shared" si="0"/>
        <v>5304369.129999999</v>
      </c>
    </row>
    <row r="34" spans="1:7" x14ac:dyDescent="0.2">
      <c r="A34" s="31" t="s">
        <v>37</v>
      </c>
      <c r="B34" s="67">
        <v>4500000</v>
      </c>
      <c r="C34" s="67">
        <v>-220000</v>
      </c>
      <c r="D34" s="67">
        <v>4280000</v>
      </c>
      <c r="E34" s="67">
        <v>4280000</v>
      </c>
      <c r="F34" s="67">
        <v>4280000</v>
      </c>
      <c r="G34" s="6">
        <f t="shared" si="0"/>
        <v>0</v>
      </c>
    </row>
    <row r="35" spans="1:7" x14ac:dyDescent="0.2">
      <c r="A35" s="31" t="s">
        <v>38</v>
      </c>
      <c r="B35" s="67">
        <v>0</v>
      </c>
      <c r="C35" s="67">
        <v>0</v>
      </c>
      <c r="D35" s="67">
        <v>0</v>
      </c>
      <c r="E35" s="67">
        <v>0</v>
      </c>
      <c r="F35" s="67">
        <v>0</v>
      </c>
      <c r="G35" s="6">
        <f t="shared" si="0"/>
        <v>0</v>
      </c>
    </row>
    <row r="36" spans="1:7" x14ac:dyDescent="0.2">
      <c r="A36" s="31" t="s">
        <v>39</v>
      </c>
      <c r="B36" s="67">
        <v>0</v>
      </c>
      <c r="C36" s="67">
        <v>8243728.4500000002</v>
      </c>
      <c r="D36" s="67">
        <v>8243728.4500000002</v>
      </c>
      <c r="E36" s="67">
        <v>5256635.87</v>
      </c>
      <c r="F36" s="67">
        <v>4759835.87</v>
      </c>
      <c r="G36" s="6">
        <f t="shared" si="0"/>
        <v>2987092.58</v>
      </c>
    </row>
    <row r="37" spans="1:7" x14ac:dyDescent="0.2">
      <c r="A37" s="31" t="s">
        <v>40</v>
      </c>
      <c r="B37" s="67">
        <v>4952500</v>
      </c>
      <c r="C37" s="67">
        <v>17184919.579999998</v>
      </c>
      <c r="D37" s="67">
        <v>22137419.579999998</v>
      </c>
      <c r="E37" s="67">
        <v>19831543.030000001</v>
      </c>
      <c r="F37" s="67">
        <v>19140792.539999999</v>
      </c>
      <c r="G37" s="6">
        <f t="shared" si="0"/>
        <v>2305876.549999997</v>
      </c>
    </row>
    <row r="38" spans="1:7" x14ac:dyDescent="0.2">
      <c r="A38" s="31" t="s">
        <v>41</v>
      </c>
      <c r="B38" s="67">
        <v>181200</v>
      </c>
      <c r="C38" s="67">
        <v>-111800</v>
      </c>
      <c r="D38" s="67">
        <v>69400</v>
      </c>
      <c r="E38" s="67">
        <v>58000</v>
      </c>
      <c r="F38" s="67">
        <v>58000</v>
      </c>
      <c r="G38" s="6">
        <f t="shared" si="0"/>
        <v>11400</v>
      </c>
    </row>
    <row r="39" spans="1:7" x14ac:dyDescent="0.2">
      <c r="A39" s="31" t="s">
        <v>42</v>
      </c>
      <c r="B39" s="67">
        <v>0</v>
      </c>
      <c r="C39" s="67">
        <v>0</v>
      </c>
      <c r="D39" s="67">
        <v>0</v>
      </c>
      <c r="E39" s="67">
        <v>0</v>
      </c>
      <c r="F39" s="67">
        <v>0</v>
      </c>
      <c r="G39" s="6">
        <f t="shared" si="0"/>
        <v>0</v>
      </c>
    </row>
    <row r="40" spans="1:7" x14ac:dyDescent="0.2">
      <c r="A40" s="31" t="s">
        <v>43</v>
      </c>
      <c r="B40" s="67">
        <v>0</v>
      </c>
      <c r="C40" s="67">
        <v>0</v>
      </c>
      <c r="D40" s="67">
        <v>0</v>
      </c>
      <c r="E40" s="67">
        <v>0</v>
      </c>
      <c r="F40" s="67">
        <v>0</v>
      </c>
      <c r="G40" s="6">
        <f t="shared" si="0"/>
        <v>0</v>
      </c>
    </row>
    <row r="41" spans="1:7" x14ac:dyDescent="0.2">
      <c r="A41" s="31" t="s">
        <v>44</v>
      </c>
      <c r="B41" s="67">
        <v>0</v>
      </c>
      <c r="C41" s="67">
        <v>0</v>
      </c>
      <c r="D41" s="67">
        <v>0</v>
      </c>
      <c r="E41" s="67">
        <v>0</v>
      </c>
      <c r="F41" s="67">
        <v>0</v>
      </c>
      <c r="G41" s="6">
        <f t="shared" si="0"/>
        <v>0</v>
      </c>
    </row>
    <row r="42" spans="1:7" x14ac:dyDescent="0.2">
      <c r="A42" s="31" t="s">
        <v>45</v>
      </c>
      <c r="B42" s="67">
        <v>0</v>
      </c>
      <c r="C42" s="67">
        <v>0</v>
      </c>
      <c r="D42" s="67">
        <v>0</v>
      </c>
      <c r="E42" s="67">
        <v>0</v>
      </c>
      <c r="F42" s="67">
        <v>0</v>
      </c>
      <c r="G42" s="6">
        <f t="shared" si="0"/>
        <v>0</v>
      </c>
    </row>
    <row r="43" spans="1:7" x14ac:dyDescent="0.2">
      <c r="A43" s="20" t="s">
        <v>126</v>
      </c>
      <c r="B43" s="22">
        <f>SUM(B44:B52)</f>
        <v>2649660</v>
      </c>
      <c r="C43" s="22">
        <f>SUM(C44:C52)</f>
        <v>1641654.3599999999</v>
      </c>
      <c r="D43" s="22">
        <f t="shared" si="1"/>
        <v>4291314.3599999994</v>
      </c>
      <c r="E43" s="22">
        <f>SUM(E44:E52)</f>
        <v>3988889.02</v>
      </c>
      <c r="F43" s="22">
        <f>SUM(F44:F52)</f>
        <v>3890269.02</v>
      </c>
      <c r="G43" s="22">
        <f t="shared" si="0"/>
        <v>302425.33999999939</v>
      </c>
    </row>
    <row r="44" spans="1:7" x14ac:dyDescent="0.2">
      <c r="A44" s="31" t="s">
        <v>46</v>
      </c>
      <c r="B44" s="68">
        <v>421900</v>
      </c>
      <c r="C44" s="68">
        <v>-267809.99</v>
      </c>
      <c r="D44" s="68">
        <v>154090.01</v>
      </c>
      <c r="E44" s="68">
        <v>147740.01</v>
      </c>
      <c r="F44" s="68">
        <v>128000.01</v>
      </c>
      <c r="G44" s="6">
        <f t="shared" si="0"/>
        <v>6350</v>
      </c>
    </row>
    <row r="45" spans="1:7" x14ac:dyDescent="0.2">
      <c r="A45" s="31" t="s">
        <v>47</v>
      </c>
      <c r="B45" s="68">
        <v>40000</v>
      </c>
      <c r="C45" s="68">
        <v>-40000</v>
      </c>
      <c r="D45" s="68">
        <v>0</v>
      </c>
      <c r="E45" s="68">
        <v>0</v>
      </c>
      <c r="F45" s="68">
        <v>0</v>
      </c>
      <c r="G45" s="6">
        <f t="shared" si="0"/>
        <v>0</v>
      </c>
    </row>
    <row r="46" spans="1:7" x14ac:dyDescent="0.2">
      <c r="A46" s="31" t="s">
        <v>48</v>
      </c>
      <c r="B46" s="68">
        <v>0</v>
      </c>
      <c r="C46" s="68">
        <v>0</v>
      </c>
      <c r="D46" s="68">
        <v>0</v>
      </c>
      <c r="E46" s="68">
        <v>0</v>
      </c>
      <c r="F46" s="68">
        <v>0</v>
      </c>
      <c r="G46" s="6">
        <f t="shared" si="0"/>
        <v>0</v>
      </c>
    </row>
    <row r="47" spans="1:7" x14ac:dyDescent="0.2">
      <c r="A47" s="31" t="s">
        <v>49</v>
      </c>
      <c r="B47" s="68">
        <v>0</v>
      </c>
      <c r="C47" s="68">
        <v>1617000</v>
      </c>
      <c r="D47" s="68">
        <v>1617000</v>
      </c>
      <c r="E47" s="68">
        <v>1569000</v>
      </c>
      <c r="F47" s="68">
        <v>1569000</v>
      </c>
      <c r="G47" s="6">
        <f t="shared" si="0"/>
        <v>48000</v>
      </c>
    </row>
    <row r="48" spans="1:7" x14ac:dyDescent="0.2">
      <c r="A48" s="31" t="s">
        <v>50</v>
      </c>
      <c r="B48" s="68">
        <v>80000</v>
      </c>
      <c r="C48" s="68">
        <v>-80000</v>
      </c>
      <c r="D48" s="68">
        <v>0</v>
      </c>
      <c r="E48" s="68">
        <v>0</v>
      </c>
      <c r="F48" s="68">
        <v>0</v>
      </c>
      <c r="G48" s="6">
        <f t="shared" si="0"/>
        <v>0</v>
      </c>
    </row>
    <row r="49" spans="1:7" x14ac:dyDescent="0.2">
      <c r="A49" s="31" t="s">
        <v>51</v>
      </c>
      <c r="B49" s="68">
        <v>1081000</v>
      </c>
      <c r="C49" s="68">
        <v>1042596.85</v>
      </c>
      <c r="D49" s="68">
        <v>2123596.85</v>
      </c>
      <c r="E49" s="68">
        <v>1892781.51</v>
      </c>
      <c r="F49" s="68">
        <v>1813901.51</v>
      </c>
      <c r="G49" s="6">
        <f t="shared" si="0"/>
        <v>230815.34000000008</v>
      </c>
    </row>
    <row r="50" spans="1:7" x14ac:dyDescent="0.2">
      <c r="A50" s="31" t="s">
        <v>52</v>
      </c>
      <c r="B50" s="68">
        <v>0</v>
      </c>
      <c r="C50" s="68">
        <v>0</v>
      </c>
      <c r="D50" s="68">
        <v>0</v>
      </c>
      <c r="E50" s="68">
        <v>0</v>
      </c>
      <c r="F50" s="68">
        <v>0</v>
      </c>
      <c r="G50" s="6">
        <f t="shared" si="0"/>
        <v>0</v>
      </c>
    </row>
    <row r="51" spans="1:7" x14ac:dyDescent="0.2">
      <c r="A51" s="31" t="s">
        <v>53</v>
      </c>
      <c r="B51" s="68">
        <v>997000</v>
      </c>
      <c r="C51" s="68">
        <v>-617632.5</v>
      </c>
      <c r="D51" s="68">
        <v>379367.5</v>
      </c>
      <c r="E51" s="68">
        <v>379367.5</v>
      </c>
      <c r="F51" s="68">
        <v>379367.5</v>
      </c>
      <c r="G51" s="6">
        <f t="shared" si="0"/>
        <v>0</v>
      </c>
    </row>
    <row r="52" spans="1:7" x14ac:dyDescent="0.2">
      <c r="A52" s="31" t="s">
        <v>54</v>
      </c>
      <c r="B52" s="68">
        <v>29760</v>
      </c>
      <c r="C52" s="68">
        <v>-12500</v>
      </c>
      <c r="D52" s="68">
        <v>17260</v>
      </c>
      <c r="E52" s="68">
        <v>0</v>
      </c>
      <c r="F52" s="68">
        <v>0</v>
      </c>
      <c r="G52" s="6">
        <f t="shared" si="0"/>
        <v>17260</v>
      </c>
    </row>
    <row r="53" spans="1:7" x14ac:dyDescent="0.2">
      <c r="A53" s="20" t="s">
        <v>55</v>
      </c>
      <c r="B53" s="22">
        <f>SUM(B54:B56)</f>
        <v>0</v>
      </c>
      <c r="C53" s="22">
        <f>SUM(C54:C56)</f>
        <v>96236748.319999993</v>
      </c>
      <c r="D53" s="22">
        <f t="shared" si="1"/>
        <v>96236748.319999993</v>
      </c>
      <c r="E53" s="22">
        <f>SUM(E54:E56)</f>
        <v>84191486.099999994</v>
      </c>
      <c r="F53" s="22">
        <f>SUM(F54:F56)</f>
        <v>82919674.870000005</v>
      </c>
      <c r="G53" s="22">
        <f t="shared" si="0"/>
        <v>12045262.219999999</v>
      </c>
    </row>
    <row r="54" spans="1:7" x14ac:dyDescent="0.2">
      <c r="A54" s="31" t="s">
        <v>56</v>
      </c>
      <c r="B54" s="69">
        <v>0</v>
      </c>
      <c r="C54" s="69">
        <v>95736748.319999993</v>
      </c>
      <c r="D54" s="69">
        <v>95736748.319999993</v>
      </c>
      <c r="E54" s="69">
        <v>84191486.099999994</v>
      </c>
      <c r="F54" s="69">
        <v>82919674.870000005</v>
      </c>
      <c r="G54" s="6">
        <f t="shared" si="0"/>
        <v>11545262.219999999</v>
      </c>
    </row>
    <row r="55" spans="1:7" x14ac:dyDescent="0.2">
      <c r="A55" s="31" t="s">
        <v>57</v>
      </c>
      <c r="B55" s="69">
        <v>0</v>
      </c>
      <c r="C55" s="69">
        <v>500000</v>
      </c>
      <c r="D55" s="69">
        <v>500000</v>
      </c>
      <c r="E55" s="69">
        <v>0</v>
      </c>
      <c r="F55" s="69">
        <v>0</v>
      </c>
      <c r="G55" s="6">
        <f t="shared" si="0"/>
        <v>500000</v>
      </c>
    </row>
    <row r="56" spans="1:7" x14ac:dyDescent="0.2">
      <c r="A56" s="31" t="s">
        <v>58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">
        <f t="shared" si="0"/>
        <v>0</v>
      </c>
    </row>
    <row r="57" spans="1:7" x14ac:dyDescent="0.2">
      <c r="A57" s="20" t="s">
        <v>122</v>
      </c>
      <c r="B57" s="22">
        <f>SUM(B58:B64)</f>
        <v>0</v>
      </c>
      <c r="C57" s="22">
        <f>SUM(C58:C64)</f>
        <v>0</v>
      </c>
      <c r="D57" s="22">
        <f t="shared" si="1"/>
        <v>0</v>
      </c>
      <c r="E57" s="22">
        <f>SUM(E58:E64)</f>
        <v>0</v>
      </c>
      <c r="F57" s="22">
        <f>SUM(F58:F64)</f>
        <v>0</v>
      </c>
      <c r="G57" s="22">
        <f t="shared" si="0"/>
        <v>0</v>
      </c>
    </row>
    <row r="58" spans="1:7" x14ac:dyDescent="0.2">
      <c r="A58" s="31" t="s">
        <v>59</v>
      </c>
      <c r="B58" s="6">
        <v>0</v>
      </c>
      <c r="C58" s="6">
        <v>0</v>
      </c>
      <c r="D58" s="6">
        <f t="shared" si="1"/>
        <v>0</v>
      </c>
      <c r="E58" s="6">
        <v>0</v>
      </c>
      <c r="F58" s="6">
        <v>0</v>
      </c>
      <c r="G58" s="6">
        <f t="shared" si="0"/>
        <v>0</v>
      </c>
    </row>
    <row r="59" spans="1:7" x14ac:dyDescent="0.2">
      <c r="A59" s="31" t="s">
        <v>60</v>
      </c>
      <c r="B59" s="6">
        <v>0</v>
      </c>
      <c r="C59" s="6">
        <v>0</v>
      </c>
      <c r="D59" s="6">
        <f t="shared" si="1"/>
        <v>0</v>
      </c>
      <c r="E59" s="6">
        <v>0</v>
      </c>
      <c r="F59" s="6">
        <v>0</v>
      </c>
      <c r="G59" s="6">
        <f t="shared" si="0"/>
        <v>0</v>
      </c>
    </row>
    <row r="60" spans="1:7" x14ac:dyDescent="0.2">
      <c r="A60" s="31" t="s">
        <v>61</v>
      </c>
      <c r="B60" s="6">
        <v>0</v>
      </c>
      <c r="C60" s="6">
        <v>0</v>
      </c>
      <c r="D60" s="6">
        <f t="shared" si="1"/>
        <v>0</v>
      </c>
      <c r="E60" s="6">
        <v>0</v>
      </c>
      <c r="F60" s="6">
        <v>0</v>
      </c>
      <c r="G60" s="6">
        <f t="shared" si="0"/>
        <v>0</v>
      </c>
    </row>
    <row r="61" spans="1:7" x14ac:dyDescent="0.2">
      <c r="A61" s="31" t="s">
        <v>62</v>
      </c>
      <c r="B61" s="6">
        <v>0</v>
      </c>
      <c r="C61" s="6">
        <v>0</v>
      </c>
      <c r="D61" s="6">
        <f t="shared" si="1"/>
        <v>0</v>
      </c>
      <c r="E61" s="6">
        <v>0</v>
      </c>
      <c r="F61" s="6">
        <v>0</v>
      </c>
      <c r="G61" s="6">
        <f t="shared" si="0"/>
        <v>0</v>
      </c>
    </row>
    <row r="62" spans="1:7" x14ac:dyDescent="0.2">
      <c r="A62" s="31" t="s">
        <v>63</v>
      </c>
      <c r="B62" s="6">
        <v>0</v>
      </c>
      <c r="C62" s="6">
        <v>0</v>
      </c>
      <c r="D62" s="6">
        <f t="shared" si="1"/>
        <v>0</v>
      </c>
      <c r="E62" s="6">
        <v>0</v>
      </c>
      <c r="F62" s="6">
        <v>0</v>
      </c>
      <c r="G62" s="6">
        <f t="shared" si="0"/>
        <v>0</v>
      </c>
    </row>
    <row r="63" spans="1:7" x14ac:dyDescent="0.2">
      <c r="A63" s="31" t="s">
        <v>64</v>
      </c>
      <c r="B63" s="6">
        <v>0</v>
      </c>
      <c r="C63" s="6">
        <v>0</v>
      </c>
      <c r="D63" s="6">
        <f t="shared" si="1"/>
        <v>0</v>
      </c>
      <c r="E63" s="6">
        <v>0</v>
      </c>
      <c r="F63" s="6">
        <v>0</v>
      </c>
      <c r="G63" s="6">
        <f t="shared" si="0"/>
        <v>0</v>
      </c>
    </row>
    <row r="64" spans="1:7" x14ac:dyDescent="0.2">
      <c r="A64" s="31" t="s">
        <v>65</v>
      </c>
      <c r="B64" s="6">
        <v>0</v>
      </c>
      <c r="C64" s="6">
        <v>0</v>
      </c>
      <c r="D64" s="6">
        <f t="shared" si="1"/>
        <v>0</v>
      </c>
      <c r="E64" s="6">
        <v>0</v>
      </c>
      <c r="F64" s="6">
        <v>0</v>
      </c>
      <c r="G64" s="6">
        <f t="shared" si="0"/>
        <v>0</v>
      </c>
    </row>
    <row r="65" spans="1:7" x14ac:dyDescent="0.2">
      <c r="A65" s="20" t="s">
        <v>123</v>
      </c>
      <c r="B65" s="22">
        <f>SUM(B66:B68)</f>
        <v>28070000</v>
      </c>
      <c r="C65" s="22">
        <f>SUM(C66:C68)</f>
        <v>-27710000</v>
      </c>
      <c r="D65" s="22">
        <f t="shared" si="1"/>
        <v>360000</v>
      </c>
      <c r="E65" s="22">
        <f>SUM(E66:E68)</f>
        <v>300000</v>
      </c>
      <c r="F65" s="22">
        <f>SUM(F66:F68)</f>
        <v>300000</v>
      </c>
      <c r="G65" s="22">
        <f t="shared" si="0"/>
        <v>60000</v>
      </c>
    </row>
    <row r="66" spans="1:7" x14ac:dyDescent="0.2">
      <c r="A66" s="31" t="s">
        <v>66</v>
      </c>
      <c r="B66" s="6">
        <v>0</v>
      </c>
      <c r="C66" s="6">
        <v>0</v>
      </c>
      <c r="D66" s="6">
        <f t="shared" si="1"/>
        <v>0</v>
      </c>
      <c r="E66" s="6">
        <v>0</v>
      </c>
      <c r="F66" s="6">
        <v>0</v>
      </c>
      <c r="G66" s="6">
        <f t="shared" si="0"/>
        <v>0</v>
      </c>
    </row>
    <row r="67" spans="1:7" x14ac:dyDescent="0.2">
      <c r="A67" s="31" t="s">
        <v>67</v>
      </c>
      <c r="B67" s="6">
        <v>0</v>
      </c>
      <c r="C67" s="6">
        <v>0</v>
      </c>
      <c r="D67" s="6">
        <f t="shared" si="1"/>
        <v>0</v>
      </c>
      <c r="E67" s="6">
        <v>0</v>
      </c>
      <c r="F67" s="6">
        <v>0</v>
      </c>
      <c r="G67" s="6">
        <f t="shared" si="0"/>
        <v>0</v>
      </c>
    </row>
    <row r="68" spans="1:7" x14ac:dyDescent="0.2">
      <c r="A68" s="31" t="s">
        <v>68</v>
      </c>
      <c r="B68" s="53">
        <v>28070000</v>
      </c>
      <c r="C68" s="53">
        <v>-27710000</v>
      </c>
      <c r="D68" s="53">
        <f t="shared" si="1"/>
        <v>360000</v>
      </c>
      <c r="E68" s="53">
        <v>300000</v>
      </c>
      <c r="F68" s="53">
        <v>300000</v>
      </c>
      <c r="G68" s="6">
        <f t="shared" si="0"/>
        <v>60000</v>
      </c>
    </row>
    <row r="69" spans="1:7" x14ac:dyDescent="0.2">
      <c r="A69" s="20" t="s">
        <v>69</v>
      </c>
      <c r="B69" s="22">
        <f>SUM(B70:B76)</f>
        <v>5400000</v>
      </c>
      <c r="C69" s="22">
        <f>SUM(C70:C76)</f>
        <v>79520</v>
      </c>
      <c r="D69" s="22">
        <f t="shared" si="1"/>
        <v>5479520</v>
      </c>
      <c r="E69" s="22">
        <f>SUM(E70:E76)</f>
        <v>5479520</v>
      </c>
      <c r="F69" s="22">
        <f>SUM(F70:F76)</f>
        <v>5479520</v>
      </c>
      <c r="G69" s="22">
        <f t="shared" si="0"/>
        <v>0</v>
      </c>
    </row>
    <row r="70" spans="1:7" x14ac:dyDescent="0.2">
      <c r="A70" s="31" t="s">
        <v>70</v>
      </c>
      <c r="B70" s="53">
        <v>5300000</v>
      </c>
      <c r="C70" s="53">
        <v>0</v>
      </c>
      <c r="D70" s="53">
        <f t="shared" si="1"/>
        <v>5300000</v>
      </c>
      <c r="E70" s="53">
        <v>5300000</v>
      </c>
      <c r="F70" s="53">
        <v>5300000</v>
      </c>
      <c r="G70" s="6">
        <f t="shared" ref="G70:G76" si="2">D70-E70</f>
        <v>0</v>
      </c>
    </row>
    <row r="71" spans="1:7" x14ac:dyDescent="0.2">
      <c r="A71" s="31" t="s">
        <v>71</v>
      </c>
      <c r="B71" s="53">
        <v>100000</v>
      </c>
      <c r="C71" s="53">
        <v>79520</v>
      </c>
      <c r="D71" s="53">
        <f t="shared" si="1"/>
        <v>179520</v>
      </c>
      <c r="E71" s="53">
        <v>179520</v>
      </c>
      <c r="F71" s="53">
        <v>179520</v>
      </c>
      <c r="G71" s="6">
        <f t="shared" si="2"/>
        <v>0</v>
      </c>
    </row>
    <row r="72" spans="1:7" x14ac:dyDescent="0.2">
      <c r="A72" s="31" t="s">
        <v>72</v>
      </c>
      <c r="B72" s="6">
        <v>0</v>
      </c>
      <c r="C72" s="6">
        <v>0</v>
      </c>
      <c r="D72" s="6">
        <f t="shared" ref="D72:D76" si="3">B72+C72</f>
        <v>0</v>
      </c>
      <c r="E72" s="6">
        <v>0</v>
      </c>
      <c r="F72" s="6">
        <v>0</v>
      </c>
      <c r="G72" s="6">
        <f t="shared" si="2"/>
        <v>0</v>
      </c>
    </row>
    <row r="73" spans="1:7" x14ac:dyDescent="0.2">
      <c r="A73" s="31" t="s">
        <v>73</v>
      </c>
      <c r="B73" s="6">
        <v>0</v>
      </c>
      <c r="C73" s="6">
        <v>0</v>
      </c>
      <c r="D73" s="6">
        <f t="shared" si="3"/>
        <v>0</v>
      </c>
      <c r="E73" s="6">
        <v>0</v>
      </c>
      <c r="F73" s="6">
        <v>0</v>
      </c>
      <c r="G73" s="6">
        <f t="shared" si="2"/>
        <v>0</v>
      </c>
    </row>
    <row r="74" spans="1:7" x14ac:dyDescent="0.2">
      <c r="A74" s="31" t="s">
        <v>74</v>
      </c>
      <c r="B74" s="6">
        <v>0</v>
      </c>
      <c r="C74" s="6">
        <v>0</v>
      </c>
      <c r="D74" s="6">
        <f t="shared" si="3"/>
        <v>0</v>
      </c>
      <c r="E74" s="6">
        <v>0</v>
      </c>
      <c r="F74" s="6">
        <v>0</v>
      </c>
      <c r="G74" s="6">
        <f t="shared" si="2"/>
        <v>0</v>
      </c>
    </row>
    <row r="75" spans="1:7" x14ac:dyDescent="0.2">
      <c r="A75" s="31" t="s">
        <v>75</v>
      </c>
      <c r="B75" s="6">
        <v>0</v>
      </c>
      <c r="C75" s="6">
        <v>0</v>
      </c>
      <c r="D75" s="6">
        <f t="shared" si="3"/>
        <v>0</v>
      </c>
      <c r="E75" s="6">
        <v>0</v>
      </c>
      <c r="F75" s="6">
        <v>0</v>
      </c>
      <c r="G75" s="6">
        <f t="shared" si="2"/>
        <v>0</v>
      </c>
    </row>
    <row r="76" spans="1:7" x14ac:dyDescent="0.2">
      <c r="A76" s="32" t="s">
        <v>76</v>
      </c>
      <c r="B76" s="7">
        <v>0</v>
      </c>
      <c r="C76" s="7">
        <v>0</v>
      </c>
      <c r="D76" s="7">
        <f t="shared" si="3"/>
        <v>0</v>
      </c>
      <c r="E76" s="7">
        <v>0</v>
      </c>
      <c r="F76" s="7">
        <v>0</v>
      </c>
      <c r="G76" s="7">
        <f t="shared" si="2"/>
        <v>0</v>
      </c>
    </row>
    <row r="77" spans="1:7" x14ac:dyDescent="0.2">
      <c r="A77" s="33" t="s">
        <v>77</v>
      </c>
      <c r="B77" s="8">
        <f t="shared" ref="B77:G77" si="4">SUM(B5+B13+B23+B33+B43+B53+B57+B65+B69)</f>
        <v>155412090</v>
      </c>
      <c r="C77" s="8">
        <f t="shared" si="4"/>
        <v>127666305.75999999</v>
      </c>
      <c r="D77" s="8">
        <f t="shared" si="4"/>
        <v>283078395.75999999</v>
      </c>
      <c r="E77" s="8">
        <f t="shared" si="4"/>
        <v>255145610.53999999</v>
      </c>
      <c r="F77" s="8">
        <f t="shared" si="4"/>
        <v>251075093.55000001</v>
      </c>
      <c r="G77" s="8">
        <f t="shared" si="4"/>
        <v>27932785.22000001</v>
      </c>
    </row>
    <row r="79" spans="1:7" x14ac:dyDescent="0.2">
      <c r="A79" s="23" t="s">
        <v>166</v>
      </c>
      <c r="B79" s="23"/>
      <c r="C79"/>
      <c r="D79"/>
    </row>
    <row r="80" spans="1:7" x14ac:dyDescent="0.2">
      <c r="A80"/>
      <c r="B80"/>
      <c r="C80"/>
      <c r="D80"/>
    </row>
    <row r="81" spans="1:4" x14ac:dyDescent="0.2">
      <c r="A81" s="24" t="s">
        <v>167</v>
      </c>
      <c r="B81" s="59" t="s">
        <v>168</v>
      </c>
      <c r="C81" s="59"/>
      <c r="D81" s="59"/>
    </row>
    <row r="82" spans="1:4" x14ac:dyDescent="0.2">
      <c r="A82" s="25"/>
      <c r="B82" s="26"/>
      <c r="C82"/>
      <c r="D82"/>
    </row>
    <row r="83" spans="1:4" x14ac:dyDescent="0.2">
      <c r="A83" s="25"/>
      <c r="B83" s="26"/>
      <c r="C83"/>
      <c r="D83"/>
    </row>
    <row r="84" spans="1:4" x14ac:dyDescent="0.2">
      <c r="A84" s="27" t="s">
        <v>169</v>
      </c>
      <c r="B84" s="60" t="s">
        <v>177</v>
      </c>
      <c r="C84" s="60"/>
      <c r="D84" s="60"/>
    </row>
    <row r="85" spans="1:4" x14ac:dyDescent="0.2">
      <c r="A85" s="24" t="s">
        <v>170</v>
      </c>
      <c r="B85" s="59" t="s">
        <v>178</v>
      </c>
      <c r="C85" s="59"/>
      <c r="D85" s="59"/>
    </row>
  </sheetData>
  <sheetProtection formatCells="0" formatColumns="0" formatRows="0" autoFilter="0"/>
  <mergeCells count="5">
    <mergeCell ref="A1:G1"/>
    <mergeCell ref="G2:G3"/>
    <mergeCell ref="B81:D81"/>
    <mergeCell ref="B84:D84"/>
    <mergeCell ref="B85:D85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5:C5 E5:G5 B13:C13 E13:G13 G6:G10 B23:C23 E23:G23 G14:G22 B33:C33 E33:G33 G24:G32 B43:C43 E43:G43 G34:G38 B53:C53 E53:G53 G44:G52 B57:C67 E57:G67 G54:G55 B69:C69 E69:G69 G68 B72:C77 E72:G77 G70:G71 G11:G12 G39:G42 G56 D68 D70:D71" unlockedFormula="1"/>
    <ignoredError sqref="D5 D13 D23 D33 D57:D67 D72:D77 D53 D43 D69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showGridLines="0" zoomScaleNormal="100" workbookViewId="0">
      <selection activeCell="B6" sqref="B6:F14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45" customHeight="1" x14ac:dyDescent="0.2">
      <c r="A1" s="54" t="s">
        <v>174</v>
      </c>
      <c r="B1" s="55"/>
      <c r="C1" s="55"/>
      <c r="D1" s="55"/>
      <c r="E1" s="55"/>
      <c r="F1" s="55"/>
      <c r="G1" s="56"/>
    </row>
    <row r="2" spans="1:7" x14ac:dyDescent="0.2">
      <c r="A2" s="28"/>
      <c r="B2" s="16" t="s">
        <v>0</v>
      </c>
      <c r="C2" s="17"/>
      <c r="D2" s="17"/>
      <c r="E2" s="17"/>
      <c r="F2" s="18"/>
      <c r="G2" s="57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58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4"/>
      <c r="B5" s="9"/>
      <c r="C5" s="9"/>
      <c r="D5" s="9"/>
      <c r="E5" s="9"/>
      <c r="F5" s="9"/>
      <c r="G5" s="9"/>
    </row>
    <row r="6" spans="1:7" x14ac:dyDescent="0.2">
      <c r="A6" s="34" t="s">
        <v>78</v>
      </c>
      <c r="B6" s="70">
        <v>119211230</v>
      </c>
      <c r="C6" s="70">
        <v>57609703.079999998</v>
      </c>
      <c r="D6" s="70">
        <v>176820933.07999998</v>
      </c>
      <c r="E6" s="70">
        <v>161307235.41999999</v>
      </c>
      <c r="F6" s="70">
        <v>158607149.66</v>
      </c>
      <c r="G6" s="6">
        <f>D6-E6</f>
        <v>15513697.659999996</v>
      </c>
    </row>
    <row r="7" spans="1:7" x14ac:dyDescent="0.2">
      <c r="A7" s="34"/>
      <c r="B7" s="70"/>
      <c r="C7" s="70"/>
      <c r="D7" s="70"/>
      <c r="E7" s="70"/>
      <c r="F7" s="70"/>
      <c r="G7" s="6"/>
    </row>
    <row r="8" spans="1:7" x14ac:dyDescent="0.2">
      <c r="A8" s="34" t="s">
        <v>79</v>
      </c>
      <c r="B8" s="70">
        <v>30719660</v>
      </c>
      <c r="C8" s="70">
        <v>70168402.680000007</v>
      </c>
      <c r="D8" s="70">
        <v>100888062.68000001</v>
      </c>
      <c r="E8" s="70">
        <v>88480375.120000005</v>
      </c>
      <c r="F8" s="70">
        <v>87109943.890000001</v>
      </c>
      <c r="G8" s="6">
        <f>D8-E8</f>
        <v>12407687.560000002</v>
      </c>
    </row>
    <row r="9" spans="1:7" x14ac:dyDescent="0.2">
      <c r="A9" s="34"/>
      <c r="B9" s="70"/>
      <c r="C9" s="70"/>
      <c r="D9" s="70"/>
      <c r="E9" s="70"/>
      <c r="F9" s="70"/>
      <c r="G9" s="6"/>
    </row>
    <row r="10" spans="1:7" x14ac:dyDescent="0.2">
      <c r="A10" s="34" t="s">
        <v>80</v>
      </c>
      <c r="B10" s="70">
        <v>5300000</v>
      </c>
      <c r="C10" s="70">
        <v>0</v>
      </c>
      <c r="D10" s="70">
        <v>5300000</v>
      </c>
      <c r="E10" s="70">
        <v>5300000</v>
      </c>
      <c r="F10" s="70">
        <v>5300000</v>
      </c>
      <c r="G10" s="6">
        <f>D10-E10</f>
        <v>0</v>
      </c>
    </row>
    <row r="11" spans="1:7" x14ac:dyDescent="0.2">
      <c r="A11" s="34"/>
      <c r="B11" s="70"/>
      <c r="C11" s="70"/>
      <c r="D11" s="70"/>
      <c r="E11" s="70"/>
      <c r="F11" s="70"/>
      <c r="G11" s="6"/>
    </row>
    <row r="12" spans="1:7" x14ac:dyDescent="0.2">
      <c r="A12" s="34" t="s">
        <v>41</v>
      </c>
      <c r="B12" s="70">
        <v>181200</v>
      </c>
      <c r="C12" s="70">
        <v>-111800</v>
      </c>
      <c r="D12" s="70">
        <v>69400</v>
      </c>
      <c r="E12" s="70">
        <v>58000</v>
      </c>
      <c r="F12" s="70">
        <v>58000</v>
      </c>
      <c r="G12" s="6">
        <f>D12-E12</f>
        <v>11400</v>
      </c>
    </row>
    <row r="13" spans="1:7" x14ac:dyDescent="0.2">
      <c r="A13" s="34"/>
      <c r="B13" s="70"/>
      <c r="C13" s="70"/>
      <c r="D13" s="70"/>
      <c r="E13" s="70"/>
      <c r="F13" s="70"/>
      <c r="G13" s="6"/>
    </row>
    <row r="14" spans="1:7" x14ac:dyDescent="0.2">
      <c r="A14" s="34" t="s">
        <v>66</v>
      </c>
      <c r="B14" s="70">
        <v>0</v>
      </c>
      <c r="C14" s="70">
        <v>0</v>
      </c>
      <c r="D14" s="70">
        <v>0</v>
      </c>
      <c r="E14" s="70">
        <v>0</v>
      </c>
      <c r="F14" s="70">
        <v>0</v>
      </c>
      <c r="G14" s="6">
        <f>D14-E14</f>
        <v>0</v>
      </c>
    </row>
    <row r="15" spans="1:7" x14ac:dyDescent="0.2">
      <c r="A15" s="35"/>
      <c r="B15" s="7"/>
      <c r="C15" s="7"/>
      <c r="D15" s="7"/>
      <c r="E15" s="7"/>
      <c r="F15" s="7"/>
      <c r="G15" s="7"/>
    </row>
    <row r="16" spans="1:7" x14ac:dyDescent="0.2">
      <c r="A16" s="36" t="s">
        <v>77</v>
      </c>
      <c r="B16" s="8">
        <f t="shared" ref="B16:G16" si="0">SUM(B6+B8+B10+B12+B14)</f>
        <v>155412090</v>
      </c>
      <c r="C16" s="8">
        <f t="shared" si="0"/>
        <v>127666305.76000001</v>
      </c>
      <c r="D16" s="8">
        <f t="shared" si="0"/>
        <v>283078395.75999999</v>
      </c>
      <c r="E16" s="8">
        <f t="shared" si="0"/>
        <v>255145610.53999999</v>
      </c>
      <c r="F16" s="8">
        <f t="shared" si="0"/>
        <v>251075093.55000001</v>
      </c>
      <c r="G16" s="8">
        <f t="shared" si="0"/>
        <v>27932785.219999999</v>
      </c>
    </row>
    <row r="18" spans="1:4" x14ac:dyDescent="0.2">
      <c r="A18" s="23" t="s">
        <v>166</v>
      </c>
      <c r="B18" s="23"/>
      <c r="C18"/>
      <c r="D18"/>
    </row>
    <row r="19" spans="1:4" x14ac:dyDescent="0.2">
      <c r="A19"/>
      <c r="B19"/>
      <c r="C19"/>
      <c r="D19"/>
    </row>
    <row r="20" spans="1:4" x14ac:dyDescent="0.2">
      <c r="A20" s="24" t="s">
        <v>167</v>
      </c>
      <c r="B20" s="59" t="s">
        <v>168</v>
      </c>
      <c r="C20" s="59"/>
      <c r="D20" s="59"/>
    </row>
    <row r="21" spans="1:4" x14ac:dyDescent="0.2">
      <c r="A21" s="25"/>
      <c r="B21" s="26"/>
      <c r="C21"/>
      <c r="D21"/>
    </row>
    <row r="22" spans="1:4" x14ac:dyDescent="0.2">
      <c r="A22" s="25"/>
      <c r="B22" s="26"/>
      <c r="C22"/>
      <c r="D22"/>
    </row>
    <row r="23" spans="1:4" x14ac:dyDescent="0.2">
      <c r="A23" s="27" t="s">
        <v>169</v>
      </c>
      <c r="B23" s="60" t="s">
        <v>177</v>
      </c>
      <c r="C23" s="60"/>
      <c r="D23" s="60"/>
    </row>
    <row r="24" spans="1:4" x14ac:dyDescent="0.2">
      <c r="A24" s="24" t="s">
        <v>170</v>
      </c>
      <c r="B24" s="59" t="s">
        <v>179</v>
      </c>
      <c r="C24" s="59"/>
      <c r="D24" s="59"/>
    </row>
  </sheetData>
  <sheetProtection formatCells="0" formatColumns="0" formatRows="0" autoFilter="0"/>
  <mergeCells count="5">
    <mergeCell ref="G2:G3"/>
    <mergeCell ref="A1:G1"/>
    <mergeCell ref="B20:D20"/>
    <mergeCell ref="B23:D23"/>
    <mergeCell ref="B24:D24"/>
  </mergeCells>
  <printOptions horizontalCentered="1"/>
  <pageMargins left="0.70866141732283472" right="0.70866141732283472" top="0.74803149606299213" bottom="0.74803149606299213" header="0.31496062992125984" footer="0.31496062992125984"/>
  <pageSetup scale="72" orientation="portrait" r:id="rId1"/>
  <ignoredErrors>
    <ignoredError sqref="D15:G15 D16:G16 B16:C16 G6:G13 G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7"/>
  <sheetViews>
    <sheetView showGridLines="0" topLeftCell="A37" workbookViewId="0">
      <selection activeCell="F72" sqref="F72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61" t="s">
        <v>175</v>
      </c>
      <c r="B1" s="62"/>
      <c r="C1" s="62"/>
      <c r="D1" s="62"/>
      <c r="E1" s="62"/>
      <c r="F1" s="62"/>
      <c r="G1" s="63"/>
    </row>
    <row r="2" spans="1:7" x14ac:dyDescent="0.2">
      <c r="A2" s="42"/>
      <c r="B2" s="43"/>
      <c r="C2" s="43"/>
      <c r="D2" s="43"/>
      <c r="E2" s="43"/>
      <c r="F2" s="43"/>
      <c r="G2" s="44"/>
    </row>
    <row r="3" spans="1:7" x14ac:dyDescent="0.2">
      <c r="A3" s="28"/>
      <c r="B3" s="16" t="s">
        <v>0</v>
      </c>
      <c r="C3" s="17"/>
      <c r="D3" s="17"/>
      <c r="E3" s="17"/>
      <c r="F3" s="18"/>
      <c r="G3" s="57" t="s">
        <v>7</v>
      </c>
    </row>
    <row r="4" spans="1:7" ht="24.95" customHeight="1" x14ac:dyDescent="0.2">
      <c r="A4" s="29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58"/>
    </row>
    <row r="5" spans="1:7" x14ac:dyDescent="0.2">
      <c r="A5" s="30"/>
      <c r="B5" s="4">
        <v>1</v>
      </c>
      <c r="C5" s="4">
        <v>2</v>
      </c>
      <c r="D5" s="4" t="s">
        <v>8</v>
      </c>
      <c r="E5" s="4">
        <v>4</v>
      </c>
      <c r="F5" s="4">
        <v>5</v>
      </c>
      <c r="G5" s="4" t="s">
        <v>9</v>
      </c>
    </row>
    <row r="6" spans="1:7" x14ac:dyDescent="0.2">
      <c r="A6" s="45"/>
      <c r="B6" s="14"/>
      <c r="C6" s="14"/>
      <c r="D6" s="14"/>
      <c r="E6" s="14"/>
      <c r="F6" s="14"/>
      <c r="G6" s="14"/>
    </row>
    <row r="7" spans="1:7" x14ac:dyDescent="0.2">
      <c r="A7" s="46" t="s">
        <v>128</v>
      </c>
      <c r="B7" s="71">
        <v>11914703.470000001</v>
      </c>
      <c r="C7" s="71">
        <v>15560813.57</v>
      </c>
      <c r="D7" s="71">
        <v>27475517.039999999</v>
      </c>
      <c r="E7" s="71">
        <v>24825664.300000001</v>
      </c>
      <c r="F7" s="71">
        <v>24194207.079999998</v>
      </c>
      <c r="G7" s="6">
        <f>D7-E7</f>
        <v>2649852.7399999984</v>
      </c>
    </row>
    <row r="8" spans="1:7" x14ac:dyDescent="0.2">
      <c r="A8" s="46" t="s">
        <v>129</v>
      </c>
      <c r="B8" s="71">
        <v>377324.79</v>
      </c>
      <c r="C8" s="71">
        <v>-6792.21</v>
      </c>
      <c r="D8" s="71">
        <v>370532.57999999996</v>
      </c>
      <c r="E8" s="71">
        <v>302343.19</v>
      </c>
      <c r="F8" s="71">
        <v>290163.19</v>
      </c>
      <c r="G8" s="6">
        <f t="shared" ref="G8:G44" si="0">D8-E8</f>
        <v>68189.389999999956</v>
      </c>
    </row>
    <row r="9" spans="1:7" x14ac:dyDescent="0.2">
      <c r="A9" s="46" t="s">
        <v>130</v>
      </c>
      <c r="B9" s="71">
        <v>2165100.16</v>
      </c>
      <c r="C9" s="71">
        <v>345068.04</v>
      </c>
      <c r="D9" s="71">
        <v>2510168.2000000002</v>
      </c>
      <c r="E9" s="71">
        <v>2306198.34</v>
      </c>
      <c r="F9" s="71">
        <v>2291690.69</v>
      </c>
      <c r="G9" s="6">
        <f t="shared" si="0"/>
        <v>203969.86000000034</v>
      </c>
    </row>
    <row r="10" spans="1:7" x14ac:dyDescent="0.2">
      <c r="A10" s="46" t="s">
        <v>131</v>
      </c>
      <c r="B10" s="71">
        <v>3990442.88</v>
      </c>
      <c r="C10" s="71">
        <v>366963.81</v>
      </c>
      <c r="D10" s="71">
        <v>4357406.6899999995</v>
      </c>
      <c r="E10" s="71">
        <v>3990997.68</v>
      </c>
      <c r="F10" s="71">
        <v>3964330.13</v>
      </c>
      <c r="G10" s="6">
        <f t="shared" si="0"/>
        <v>366409.00999999931</v>
      </c>
    </row>
    <row r="11" spans="1:7" x14ac:dyDescent="0.2">
      <c r="A11" s="46" t="s">
        <v>132</v>
      </c>
      <c r="B11" s="71">
        <v>1064297.27</v>
      </c>
      <c r="C11" s="71">
        <v>115746.95</v>
      </c>
      <c r="D11" s="71">
        <v>1180044.22</v>
      </c>
      <c r="E11" s="71">
        <v>1054293.92</v>
      </c>
      <c r="F11" s="71">
        <v>1045095.76</v>
      </c>
      <c r="G11" s="6">
        <f t="shared" si="0"/>
        <v>125750.30000000005</v>
      </c>
    </row>
    <row r="12" spans="1:7" x14ac:dyDescent="0.2">
      <c r="A12" s="46" t="s">
        <v>133</v>
      </c>
      <c r="B12" s="71">
        <v>331820.65999999997</v>
      </c>
      <c r="C12" s="71">
        <v>49930.12</v>
      </c>
      <c r="D12" s="71">
        <v>381750.77999999997</v>
      </c>
      <c r="E12" s="71">
        <v>331820.65999999997</v>
      </c>
      <c r="F12" s="71">
        <v>331820.65999999997</v>
      </c>
      <c r="G12" s="6">
        <f t="shared" si="0"/>
        <v>49930.119999999995</v>
      </c>
    </row>
    <row r="13" spans="1:7" x14ac:dyDescent="0.2">
      <c r="A13" s="46" t="s">
        <v>134</v>
      </c>
      <c r="B13" s="71">
        <v>188887.11</v>
      </c>
      <c r="C13" s="71">
        <v>42581.64</v>
      </c>
      <c r="D13" s="71">
        <v>231468.75</v>
      </c>
      <c r="E13" s="71">
        <v>199719.26</v>
      </c>
      <c r="F13" s="71">
        <v>195069.26</v>
      </c>
      <c r="G13" s="6">
        <f t="shared" si="0"/>
        <v>31749.489999999991</v>
      </c>
    </row>
    <row r="14" spans="1:7" x14ac:dyDescent="0.2">
      <c r="A14" s="46" t="s">
        <v>135</v>
      </c>
      <c r="B14" s="71">
        <v>314676.94</v>
      </c>
      <c r="C14" s="71">
        <v>47319.82</v>
      </c>
      <c r="D14" s="71">
        <v>361996.76</v>
      </c>
      <c r="E14" s="71">
        <v>314676.92</v>
      </c>
      <c r="F14" s="71">
        <v>314676.92</v>
      </c>
      <c r="G14" s="6">
        <f t="shared" si="0"/>
        <v>47319.840000000026</v>
      </c>
    </row>
    <row r="15" spans="1:7" x14ac:dyDescent="0.2">
      <c r="A15" s="46" t="s">
        <v>136</v>
      </c>
      <c r="B15" s="71">
        <v>939142.34</v>
      </c>
      <c r="C15" s="71">
        <v>226908.05</v>
      </c>
      <c r="D15" s="71">
        <v>1166050.3899999999</v>
      </c>
      <c r="E15" s="71">
        <v>981637.98</v>
      </c>
      <c r="F15" s="71">
        <v>977891.98</v>
      </c>
      <c r="G15" s="6">
        <f t="shared" si="0"/>
        <v>184412.40999999992</v>
      </c>
    </row>
    <row r="16" spans="1:7" x14ac:dyDescent="0.2">
      <c r="A16" s="46" t="s">
        <v>137</v>
      </c>
      <c r="B16" s="71">
        <v>7833210.0599999996</v>
      </c>
      <c r="C16" s="71">
        <v>274755.58</v>
      </c>
      <c r="D16" s="71">
        <v>8107965.6399999997</v>
      </c>
      <c r="E16" s="71">
        <v>7797762.4800000004</v>
      </c>
      <c r="F16" s="71">
        <v>7783474.9000000004</v>
      </c>
      <c r="G16" s="6">
        <f t="shared" si="0"/>
        <v>310203.15999999922</v>
      </c>
    </row>
    <row r="17" spans="1:7" x14ac:dyDescent="0.2">
      <c r="A17" s="46" t="s">
        <v>138</v>
      </c>
      <c r="B17" s="71">
        <v>807212.9</v>
      </c>
      <c r="C17" s="71">
        <v>85626.06</v>
      </c>
      <c r="D17" s="71">
        <v>892838.96</v>
      </c>
      <c r="E17" s="71">
        <v>804169.04</v>
      </c>
      <c r="F17" s="71">
        <v>684913.03</v>
      </c>
      <c r="G17" s="6">
        <f t="shared" si="0"/>
        <v>88669.919999999925</v>
      </c>
    </row>
    <row r="18" spans="1:7" x14ac:dyDescent="0.2">
      <c r="A18" s="46" t="s">
        <v>139</v>
      </c>
      <c r="B18" s="71">
        <v>23467865.170000002</v>
      </c>
      <c r="C18" s="71">
        <v>6508471.21</v>
      </c>
      <c r="D18" s="71">
        <v>29976336.380000003</v>
      </c>
      <c r="E18" s="71">
        <v>27578925.699999999</v>
      </c>
      <c r="F18" s="71">
        <v>27416335.699999999</v>
      </c>
      <c r="G18" s="6">
        <f t="shared" si="0"/>
        <v>2397410.6800000034</v>
      </c>
    </row>
    <row r="19" spans="1:7" x14ac:dyDescent="0.2">
      <c r="A19" s="46" t="s">
        <v>140</v>
      </c>
      <c r="B19" s="71">
        <v>17156382.780000001</v>
      </c>
      <c r="C19" s="71">
        <v>-1408654.7</v>
      </c>
      <c r="D19" s="71">
        <v>15747728.080000002</v>
      </c>
      <c r="E19" s="71">
        <v>15015544.09</v>
      </c>
      <c r="F19" s="71">
        <v>15011877.09</v>
      </c>
      <c r="G19" s="6">
        <f t="shared" si="0"/>
        <v>732183.99000000209</v>
      </c>
    </row>
    <row r="20" spans="1:7" x14ac:dyDescent="0.2">
      <c r="A20" s="46" t="s">
        <v>141</v>
      </c>
      <c r="B20" s="71">
        <v>2897099.91</v>
      </c>
      <c r="C20" s="71">
        <v>786313.24</v>
      </c>
      <c r="D20" s="71">
        <v>3683413.1500000004</v>
      </c>
      <c r="E20" s="71">
        <v>3359342.72</v>
      </c>
      <c r="F20" s="71">
        <v>3292914.28</v>
      </c>
      <c r="G20" s="6">
        <f t="shared" si="0"/>
        <v>324070.43000000017</v>
      </c>
    </row>
    <row r="21" spans="1:7" x14ac:dyDescent="0.2">
      <c r="A21" s="46" t="s">
        <v>142</v>
      </c>
      <c r="B21" s="71">
        <v>11729197.67</v>
      </c>
      <c r="C21" s="71">
        <v>871237.32</v>
      </c>
      <c r="D21" s="71">
        <v>12600434.99</v>
      </c>
      <c r="E21" s="71">
        <v>11754194.17</v>
      </c>
      <c r="F21" s="71">
        <v>11754194.17</v>
      </c>
      <c r="G21" s="6">
        <f t="shared" si="0"/>
        <v>846240.8200000003</v>
      </c>
    </row>
    <row r="22" spans="1:7" x14ac:dyDescent="0.2">
      <c r="A22" s="46" t="s">
        <v>143</v>
      </c>
      <c r="B22" s="71">
        <v>6208244.9400000004</v>
      </c>
      <c r="C22" s="71">
        <v>137569.24</v>
      </c>
      <c r="D22" s="71">
        <v>6345814.1800000006</v>
      </c>
      <c r="E22" s="71">
        <v>5858459.9199999999</v>
      </c>
      <c r="F22" s="71">
        <v>5851069.9199999999</v>
      </c>
      <c r="G22" s="6">
        <f t="shared" si="0"/>
        <v>487354.26000000071</v>
      </c>
    </row>
    <row r="23" spans="1:7" x14ac:dyDescent="0.2">
      <c r="A23" s="46" t="s">
        <v>144</v>
      </c>
      <c r="B23" s="71">
        <v>3205849.58</v>
      </c>
      <c r="C23" s="71">
        <v>998525.1</v>
      </c>
      <c r="D23" s="71">
        <v>4204374.68</v>
      </c>
      <c r="E23" s="71">
        <v>3790979.77</v>
      </c>
      <c r="F23" s="71">
        <v>3782261.26</v>
      </c>
      <c r="G23" s="6">
        <f t="shared" si="0"/>
        <v>413394.90999999968</v>
      </c>
    </row>
    <row r="24" spans="1:7" x14ac:dyDescent="0.2">
      <c r="A24" s="46" t="s">
        <v>145</v>
      </c>
      <c r="B24" s="71">
        <v>1447051.05</v>
      </c>
      <c r="C24" s="71">
        <v>122222.34</v>
      </c>
      <c r="D24" s="71">
        <v>1569273.3900000001</v>
      </c>
      <c r="E24" s="71">
        <v>1339466.33</v>
      </c>
      <c r="F24" s="71">
        <v>1333710.22</v>
      </c>
      <c r="G24" s="6">
        <f t="shared" si="0"/>
        <v>229807.06000000006</v>
      </c>
    </row>
    <row r="25" spans="1:7" x14ac:dyDescent="0.2">
      <c r="A25" s="46" t="s">
        <v>146</v>
      </c>
      <c r="B25" s="71">
        <v>255898.1</v>
      </c>
      <c r="C25" s="71">
        <v>15168.36</v>
      </c>
      <c r="D25" s="71">
        <v>271066.46000000002</v>
      </c>
      <c r="E25" s="71">
        <v>246313.02</v>
      </c>
      <c r="F25" s="71">
        <v>231442.18</v>
      </c>
      <c r="G25" s="6">
        <f t="shared" si="0"/>
        <v>24753.440000000031</v>
      </c>
    </row>
    <row r="26" spans="1:7" x14ac:dyDescent="0.2">
      <c r="A26" s="46" t="s">
        <v>147</v>
      </c>
      <c r="B26" s="71">
        <v>1064816.73</v>
      </c>
      <c r="C26" s="71">
        <v>1729846.87</v>
      </c>
      <c r="D26" s="71">
        <v>2794663.6</v>
      </c>
      <c r="E26" s="71">
        <v>2488927.16</v>
      </c>
      <c r="F26" s="71">
        <v>2485954.34</v>
      </c>
      <c r="G26" s="6">
        <f t="shared" si="0"/>
        <v>305736.43999999994</v>
      </c>
    </row>
    <row r="27" spans="1:7" x14ac:dyDescent="0.2">
      <c r="A27" s="46" t="s">
        <v>148</v>
      </c>
      <c r="B27" s="71">
        <v>736933.46</v>
      </c>
      <c r="C27" s="71">
        <v>41418.74</v>
      </c>
      <c r="D27" s="71">
        <v>778352.2</v>
      </c>
      <c r="E27" s="71">
        <v>649140.03</v>
      </c>
      <c r="F27" s="71">
        <v>645940.03</v>
      </c>
      <c r="G27" s="6">
        <f t="shared" si="0"/>
        <v>129212.16999999993</v>
      </c>
    </row>
    <row r="28" spans="1:7" x14ac:dyDescent="0.2">
      <c r="A28" s="46" t="s">
        <v>149</v>
      </c>
      <c r="B28" s="71">
        <v>6608996.3700000001</v>
      </c>
      <c r="C28" s="71">
        <v>-476645.52</v>
      </c>
      <c r="D28" s="71">
        <v>6132350.8499999996</v>
      </c>
      <c r="E28" s="71">
        <v>5837567.8899999997</v>
      </c>
      <c r="F28" s="71">
        <v>5837567.8899999997</v>
      </c>
      <c r="G28" s="6">
        <f t="shared" si="0"/>
        <v>294782.95999999996</v>
      </c>
    </row>
    <row r="29" spans="1:7" x14ac:dyDescent="0.2">
      <c r="A29" s="46" t="s">
        <v>150</v>
      </c>
      <c r="B29" s="71">
        <v>1201610.93</v>
      </c>
      <c r="C29" s="71">
        <v>207614.07</v>
      </c>
      <c r="D29" s="71">
        <v>1409225</v>
      </c>
      <c r="E29" s="71">
        <v>1263585.8500000001</v>
      </c>
      <c r="F29" s="71">
        <v>1261304.3500000001</v>
      </c>
      <c r="G29" s="6">
        <f t="shared" si="0"/>
        <v>145639.14999999991</v>
      </c>
    </row>
    <row r="30" spans="1:7" x14ac:dyDescent="0.2">
      <c r="A30" s="46" t="s">
        <v>151</v>
      </c>
      <c r="B30" s="71">
        <v>1925078.5</v>
      </c>
      <c r="C30" s="71">
        <v>69465.77</v>
      </c>
      <c r="D30" s="71">
        <v>1994544.27</v>
      </c>
      <c r="E30" s="71">
        <v>1790403.86</v>
      </c>
      <c r="F30" s="71">
        <v>1782128.65</v>
      </c>
      <c r="G30" s="6">
        <f t="shared" si="0"/>
        <v>204140.40999999992</v>
      </c>
    </row>
    <row r="31" spans="1:7" x14ac:dyDescent="0.2">
      <c r="A31" s="46" t="s">
        <v>152</v>
      </c>
      <c r="B31" s="71">
        <v>726108.21</v>
      </c>
      <c r="C31" s="71">
        <v>242629.17</v>
      </c>
      <c r="D31" s="71">
        <v>968737.38</v>
      </c>
      <c r="E31" s="71">
        <v>839616.02</v>
      </c>
      <c r="F31" s="71">
        <v>839616.02</v>
      </c>
      <c r="G31" s="6">
        <f t="shared" si="0"/>
        <v>129121.35999999999</v>
      </c>
    </row>
    <row r="32" spans="1:7" x14ac:dyDescent="0.2">
      <c r="A32" s="46" t="s">
        <v>153</v>
      </c>
      <c r="B32" s="71">
        <v>1782986.01</v>
      </c>
      <c r="C32" s="71">
        <v>7836620.3499999996</v>
      </c>
      <c r="D32" s="71">
        <v>9619606.3599999994</v>
      </c>
      <c r="E32" s="71">
        <v>6501577.7800000003</v>
      </c>
      <c r="F32" s="71">
        <v>5999891.2999999998</v>
      </c>
      <c r="G32" s="6">
        <f t="shared" si="0"/>
        <v>3118028.5799999991</v>
      </c>
    </row>
    <row r="33" spans="1:7" x14ac:dyDescent="0.2">
      <c r="A33" s="46" t="s">
        <v>154</v>
      </c>
      <c r="B33" s="71">
        <v>2191959.9500000002</v>
      </c>
      <c r="C33" s="71">
        <v>-635737.63</v>
      </c>
      <c r="D33" s="71">
        <v>1556222.3200000003</v>
      </c>
      <c r="E33" s="71">
        <v>1426625</v>
      </c>
      <c r="F33" s="71">
        <v>1419373.52</v>
      </c>
      <c r="G33" s="6">
        <f t="shared" si="0"/>
        <v>129597.3200000003</v>
      </c>
    </row>
    <row r="34" spans="1:7" x14ac:dyDescent="0.2">
      <c r="A34" s="46" t="s">
        <v>155</v>
      </c>
      <c r="B34" s="71">
        <v>6414782.1299999999</v>
      </c>
      <c r="C34" s="71">
        <v>20443403</v>
      </c>
      <c r="D34" s="71">
        <v>26858185.129999999</v>
      </c>
      <c r="E34" s="71">
        <v>26168984.190000001</v>
      </c>
      <c r="F34" s="71">
        <v>25430461.02</v>
      </c>
      <c r="G34" s="6">
        <f t="shared" si="0"/>
        <v>689200.93999999762</v>
      </c>
    </row>
    <row r="35" spans="1:7" x14ac:dyDescent="0.2">
      <c r="A35" s="46" t="s">
        <v>156</v>
      </c>
      <c r="B35" s="71">
        <v>86098.1</v>
      </c>
      <c r="C35" s="71">
        <v>-3007.12</v>
      </c>
      <c r="D35" s="71">
        <v>83090.98000000001</v>
      </c>
      <c r="E35" s="71">
        <v>69670.97</v>
      </c>
      <c r="F35" s="71">
        <v>69670.97</v>
      </c>
      <c r="G35" s="6">
        <f t="shared" si="0"/>
        <v>13420.010000000009</v>
      </c>
    </row>
    <row r="36" spans="1:7" x14ac:dyDescent="0.2">
      <c r="A36" s="46" t="s">
        <v>157</v>
      </c>
      <c r="B36" s="71">
        <v>611766.06000000006</v>
      </c>
      <c r="C36" s="71">
        <v>-11651.8</v>
      </c>
      <c r="D36" s="71">
        <v>600114.26</v>
      </c>
      <c r="E36" s="71">
        <v>556346.16</v>
      </c>
      <c r="F36" s="71">
        <v>556346.16</v>
      </c>
      <c r="G36" s="6">
        <f t="shared" si="0"/>
        <v>43768.099999999977</v>
      </c>
    </row>
    <row r="37" spans="1:7" x14ac:dyDescent="0.2">
      <c r="A37" s="46" t="s">
        <v>158</v>
      </c>
      <c r="B37" s="71">
        <v>2033263.68</v>
      </c>
      <c r="C37" s="71">
        <v>278021.61</v>
      </c>
      <c r="D37" s="71">
        <v>2311285.29</v>
      </c>
      <c r="E37" s="71">
        <v>2090452.9</v>
      </c>
      <c r="F37" s="71">
        <v>1951357.93</v>
      </c>
      <c r="G37" s="6">
        <f t="shared" si="0"/>
        <v>220832.39000000013</v>
      </c>
    </row>
    <row r="38" spans="1:7" x14ac:dyDescent="0.2">
      <c r="A38" s="46" t="s">
        <v>159</v>
      </c>
      <c r="B38" s="71">
        <v>82210.320000000007</v>
      </c>
      <c r="C38" s="71">
        <v>-32752.38</v>
      </c>
      <c r="D38" s="71">
        <v>49457.94</v>
      </c>
      <c r="E38" s="71">
        <v>38121.32</v>
      </c>
      <c r="F38" s="71">
        <v>38121.32</v>
      </c>
      <c r="G38" s="6">
        <f t="shared" si="0"/>
        <v>11336.620000000003</v>
      </c>
    </row>
    <row r="39" spans="1:7" x14ac:dyDescent="0.2">
      <c r="A39" s="46" t="s">
        <v>160</v>
      </c>
      <c r="B39" s="71">
        <v>1246933.75</v>
      </c>
      <c r="C39" s="71">
        <v>50638.54</v>
      </c>
      <c r="D39" s="71">
        <v>1297572.29</v>
      </c>
      <c r="E39" s="71">
        <v>1190645.8999999999</v>
      </c>
      <c r="F39" s="71">
        <v>1190462.81</v>
      </c>
      <c r="G39" s="6">
        <f t="shared" si="0"/>
        <v>106926.39000000013</v>
      </c>
    </row>
    <row r="40" spans="1:7" x14ac:dyDescent="0.2">
      <c r="A40" s="46" t="s">
        <v>161</v>
      </c>
      <c r="B40" s="71">
        <v>1742945.4</v>
      </c>
      <c r="C40" s="71">
        <v>848878.52</v>
      </c>
      <c r="D40" s="71">
        <v>2591823.92</v>
      </c>
      <c r="E40" s="71">
        <v>2354292.7999999998</v>
      </c>
      <c r="F40" s="71">
        <v>2309526.83</v>
      </c>
      <c r="G40" s="6">
        <f t="shared" si="0"/>
        <v>237531.12000000011</v>
      </c>
    </row>
    <row r="41" spans="1:7" x14ac:dyDescent="0.2">
      <c r="A41" s="46" t="s">
        <v>162</v>
      </c>
      <c r="B41" s="71">
        <v>556648.53</v>
      </c>
      <c r="C41" s="71">
        <v>-55876.39</v>
      </c>
      <c r="D41" s="71">
        <v>500772.14</v>
      </c>
      <c r="E41" s="71">
        <v>433561.5</v>
      </c>
      <c r="F41" s="71">
        <v>433561.5</v>
      </c>
      <c r="G41" s="6">
        <f t="shared" si="0"/>
        <v>67210.640000000014</v>
      </c>
    </row>
    <row r="42" spans="1:7" x14ac:dyDescent="0.2">
      <c r="A42" s="46" t="s">
        <v>163</v>
      </c>
      <c r="B42" s="71">
        <v>28817300.629999999</v>
      </c>
      <c r="C42" s="71">
        <v>72051528.060000002</v>
      </c>
      <c r="D42" s="71">
        <v>100868828.69</v>
      </c>
      <c r="E42" s="71">
        <v>88475366.310000002</v>
      </c>
      <c r="F42" s="71">
        <v>86958455.079999998</v>
      </c>
      <c r="G42" s="6">
        <f t="shared" si="0"/>
        <v>12393462.379999995</v>
      </c>
    </row>
    <row r="43" spans="1:7" x14ac:dyDescent="0.2">
      <c r="A43" s="46" t="s">
        <v>164</v>
      </c>
      <c r="B43" s="71">
        <v>267697.43</v>
      </c>
      <c r="C43" s="71">
        <v>29093.75</v>
      </c>
      <c r="D43" s="71">
        <v>296791.18</v>
      </c>
      <c r="E43" s="71">
        <v>266493.58</v>
      </c>
      <c r="F43" s="71">
        <v>266493.58</v>
      </c>
      <c r="G43" s="6">
        <f t="shared" si="0"/>
        <v>30297.599999999977</v>
      </c>
    </row>
    <row r="44" spans="1:7" x14ac:dyDescent="0.2">
      <c r="A44" s="46" t="s">
        <v>165</v>
      </c>
      <c r="B44" s="71">
        <v>1019546.03</v>
      </c>
      <c r="C44" s="71">
        <v>-86955.39</v>
      </c>
      <c r="D44" s="71">
        <v>932590.64</v>
      </c>
      <c r="E44" s="71">
        <v>851721.83</v>
      </c>
      <c r="F44" s="71">
        <v>851721.83</v>
      </c>
      <c r="G44" s="6">
        <f t="shared" si="0"/>
        <v>80868.810000000056</v>
      </c>
    </row>
    <row r="45" spans="1:7" x14ac:dyDescent="0.2">
      <c r="A45" s="19"/>
      <c r="B45" s="7"/>
      <c r="C45" s="7"/>
      <c r="D45" s="7"/>
      <c r="E45" s="7"/>
      <c r="F45" s="7"/>
      <c r="G45" s="7"/>
    </row>
    <row r="46" spans="1:7" x14ac:dyDescent="0.2">
      <c r="A46" s="47" t="s">
        <v>77</v>
      </c>
      <c r="B46" s="10">
        <f t="shared" ref="B46:G46" si="1">SUM(B7:B45)</f>
        <v>155412090</v>
      </c>
      <c r="C46" s="10">
        <f t="shared" si="1"/>
        <v>127666305.76000001</v>
      </c>
      <c r="D46" s="10">
        <f t="shared" si="1"/>
        <v>283078395.75999987</v>
      </c>
      <c r="E46" s="10">
        <f t="shared" si="1"/>
        <v>255145610.54000002</v>
      </c>
      <c r="F46" s="10">
        <f t="shared" si="1"/>
        <v>251075093.55000007</v>
      </c>
      <c r="G46" s="10">
        <f t="shared" si="1"/>
        <v>27932785.219999999</v>
      </c>
    </row>
    <row r="47" spans="1:7" x14ac:dyDescent="0.2">
      <c r="A47" s="2"/>
      <c r="B47" s="48"/>
      <c r="C47" s="48"/>
      <c r="D47" s="48"/>
      <c r="E47" s="48"/>
      <c r="F47" s="48"/>
      <c r="G47" s="49"/>
    </row>
    <row r="48" spans="1:7" x14ac:dyDescent="0.2">
      <c r="A48" s="2"/>
      <c r="B48" s="48"/>
      <c r="C48" s="48"/>
      <c r="D48" s="48"/>
      <c r="E48" s="48"/>
      <c r="F48" s="48"/>
      <c r="G48" s="49"/>
    </row>
    <row r="49" spans="1:7" ht="45" customHeight="1" x14ac:dyDescent="0.2">
      <c r="A49" s="61" t="s">
        <v>171</v>
      </c>
      <c r="B49" s="62"/>
      <c r="C49" s="62"/>
      <c r="D49" s="62"/>
      <c r="E49" s="62"/>
      <c r="F49" s="62"/>
      <c r="G49" s="63"/>
    </row>
    <row r="50" spans="1:7" x14ac:dyDescent="0.2">
      <c r="A50" s="2"/>
      <c r="B50" s="48"/>
      <c r="C50" s="48"/>
      <c r="D50" s="48"/>
      <c r="E50" s="48"/>
      <c r="F50" s="48"/>
      <c r="G50" s="49"/>
    </row>
    <row r="51" spans="1:7" x14ac:dyDescent="0.2">
      <c r="A51" s="28"/>
      <c r="B51" s="16" t="s">
        <v>0</v>
      </c>
      <c r="C51" s="17"/>
      <c r="D51" s="17"/>
      <c r="E51" s="17"/>
      <c r="F51" s="18"/>
      <c r="G51" s="57" t="s">
        <v>7</v>
      </c>
    </row>
    <row r="52" spans="1:7" ht="22.5" x14ac:dyDescent="0.2">
      <c r="A52" s="29" t="s">
        <v>1</v>
      </c>
      <c r="B52" s="3" t="s">
        <v>2</v>
      </c>
      <c r="C52" s="3" t="s">
        <v>3</v>
      </c>
      <c r="D52" s="3" t="s">
        <v>4</v>
      </c>
      <c r="E52" s="3" t="s">
        <v>5</v>
      </c>
      <c r="F52" s="3" t="s">
        <v>6</v>
      </c>
      <c r="G52" s="58"/>
    </row>
    <row r="53" spans="1:7" x14ac:dyDescent="0.2">
      <c r="A53" s="30"/>
      <c r="B53" s="4">
        <v>1</v>
      </c>
      <c r="C53" s="4">
        <v>2</v>
      </c>
      <c r="D53" s="4" t="s">
        <v>8</v>
      </c>
      <c r="E53" s="4">
        <v>4</v>
      </c>
      <c r="F53" s="4">
        <v>5</v>
      </c>
      <c r="G53" s="4" t="s">
        <v>9</v>
      </c>
    </row>
    <row r="54" spans="1:7" x14ac:dyDescent="0.2">
      <c r="A54" s="50"/>
      <c r="B54" s="11"/>
      <c r="C54" s="11"/>
      <c r="D54" s="11"/>
      <c r="E54" s="11"/>
      <c r="F54" s="11"/>
      <c r="G54" s="11"/>
    </row>
    <row r="55" spans="1:7" x14ac:dyDescent="0.2">
      <c r="A55" s="19" t="s">
        <v>81</v>
      </c>
      <c r="B55" s="6">
        <v>0</v>
      </c>
      <c r="C55" s="6">
        <v>0</v>
      </c>
      <c r="D55" s="6">
        <f>B55+C55</f>
        <v>0</v>
      </c>
      <c r="E55" s="6">
        <v>0</v>
      </c>
      <c r="F55" s="6">
        <v>0</v>
      </c>
      <c r="G55" s="6">
        <f>D55-E55</f>
        <v>0</v>
      </c>
    </row>
    <row r="56" spans="1:7" x14ac:dyDescent="0.2">
      <c r="A56" s="19" t="s">
        <v>82</v>
      </c>
      <c r="B56" s="6">
        <v>0</v>
      </c>
      <c r="C56" s="6">
        <v>0</v>
      </c>
      <c r="D56" s="6">
        <f t="shared" ref="D56:D58" si="2">B56+C56</f>
        <v>0</v>
      </c>
      <c r="E56" s="6">
        <v>0</v>
      </c>
      <c r="F56" s="6">
        <v>0</v>
      </c>
      <c r="G56" s="6">
        <f t="shared" ref="G56:G58" si="3">D56-E56</f>
        <v>0</v>
      </c>
    </row>
    <row r="57" spans="1:7" x14ac:dyDescent="0.2">
      <c r="A57" s="19" t="s">
        <v>83</v>
      </c>
      <c r="B57" s="6">
        <v>0</v>
      </c>
      <c r="C57" s="6">
        <v>0</v>
      </c>
      <c r="D57" s="6">
        <f t="shared" si="2"/>
        <v>0</v>
      </c>
      <c r="E57" s="6">
        <v>0</v>
      </c>
      <c r="F57" s="6">
        <v>0</v>
      </c>
      <c r="G57" s="6">
        <f t="shared" si="3"/>
        <v>0</v>
      </c>
    </row>
    <row r="58" spans="1:7" x14ac:dyDescent="0.2">
      <c r="A58" s="19" t="s">
        <v>84</v>
      </c>
      <c r="B58" s="6">
        <v>0</v>
      </c>
      <c r="C58" s="6">
        <v>0</v>
      </c>
      <c r="D58" s="6">
        <f t="shared" si="2"/>
        <v>0</v>
      </c>
      <c r="E58" s="6">
        <v>0</v>
      </c>
      <c r="F58" s="6">
        <v>0</v>
      </c>
      <c r="G58" s="6">
        <f t="shared" si="3"/>
        <v>0</v>
      </c>
    </row>
    <row r="59" spans="1:7" x14ac:dyDescent="0.2">
      <c r="A59" s="2"/>
      <c r="B59" s="13"/>
      <c r="C59" s="13"/>
      <c r="D59" s="13"/>
      <c r="E59" s="13"/>
      <c r="F59" s="13"/>
      <c r="G59" s="13"/>
    </row>
    <row r="60" spans="1:7" x14ac:dyDescent="0.2">
      <c r="A60" s="47" t="s">
        <v>77</v>
      </c>
      <c r="B60" s="10">
        <f t="shared" ref="B60:G60" si="4">SUM(B55:B58)</f>
        <v>0</v>
      </c>
      <c r="C60" s="10">
        <f t="shared" si="4"/>
        <v>0</v>
      </c>
      <c r="D60" s="10">
        <f t="shared" si="4"/>
        <v>0</v>
      </c>
      <c r="E60" s="10">
        <f t="shared" si="4"/>
        <v>0</v>
      </c>
      <c r="F60" s="10">
        <f t="shared" si="4"/>
        <v>0</v>
      </c>
      <c r="G60" s="10">
        <f t="shared" si="4"/>
        <v>0</v>
      </c>
    </row>
    <row r="61" spans="1:7" x14ac:dyDescent="0.2">
      <c r="A61" s="2"/>
      <c r="B61" s="48"/>
      <c r="C61" s="48"/>
      <c r="D61" s="48"/>
      <c r="E61" s="48"/>
      <c r="F61" s="48"/>
      <c r="G61" s="49"/>
    </row>
    <row r="62" spans="1:7" x14ac:dyDescent="0.2">
      <c r="A62" s="2"/>
      <c r="B62" s="48"/>
      <c r="C62" s="48"/>
      <c r="D62" s="48"/>
      <c r="E62" s="48"/>
      <c r="F62" s="48"/>
      <c r="G62" s="49"/>
    </row>
    <row r="63" spans="1:7" ht="45" customHeight="1" x14ac:dyDescent="0.2">
      <c r="A63" s="54" t="s">
        <v>172</v>
      </c>
      <c r="B63" s="55"/>
      <c r="C63" s="55"/>
      <c r="D63" s="55"/>
      <c r="E63" s="55"/>
      <c r="F63" s="55"/>
      <c r="G63" s="56"/>
    </row>
    <row r="64" spans="1:7" x14ac:dyDescent="0.2">
      <c r="A64" s="28"/>
      <c r="B64" s="16" t="s">
        <v>0</v>
      </c>
      <c r="C64" s="17"/>
      <c r="D64" s="17"/>
      <c r="E64" s="17"/>
      <c r="F64" s="18"/>
      <c r="G64" s="57" t="s">
        <v>7</v>
      </c>
    </row>
    <row r="65" spans="1:7" ht="22.5" x14ac:dyDescent="0.2">
      <c r="A65" s="29" t="s">
        <v>1</v>
      </c>
      <c r="B65" s="3" t="s">
        <v>2</v>
      </c>
      <c r="C65" s="3" t="s">
        <v>3</v>
      </c>
      <c r="D65" s="3" t="s">
        <v>4</v>
      </c>
      <c r="E65" s="3" t="s">
        <v>5</v>
      </c>
      <c r="F65" s="3" t="s">
        <v>6</v>
      </c>
      <c r="G65" s="58"/>
    </row>
    <row r="66" spans="1:7" x14ac:dyDescent="0.2">
      <c r="A66" s="30"/>
      <c r="B66" s="4">
        <v>1</v>
      </c>
      <c r="C66" s="4">
        <v>2</v>
      </c>
      <c r="D66" s="4" t="s">
        <v>8</v>
      </c>
      <c r="E66" s="4">
        <v>4</v>
      </c>
      <c r="F66" s="4">
        <v>5</v>
      </c>
      <c r="G66" s="4" t="s">
        <v>9</v>
      </c>
    </row>
    <row r="67" spans="1:7" x14ac:dyDescent="0.2">
      <c r="A67" s="50"/>
      <c r="B67" s="11"/>
      <c r="C67" s="11"/>
      <c r="D67" s="11"/>
      <c r="E67" s="11"/>
      <c r="F67" s="11"/>
      <c r="G67" s="11"/>
    </row>
    <row r="68" spans="1:7" ht="22.5" x14ac:dyDescent="0.2">
      <c r="A68" s="51" t="s">
        <v>85</v>
      </c>
      <c r="B68" s="72">
        <v>4500000</v>
      </c>
      <c r="C68" s="72">
        <v>220000</v>
      </c>
      <c r="D68" s="72">
        <v>4720000</v>
      </c>
      <c r="E68" s="72">
        <v>4280000</v>
      </c>
      <c r="F68" s="72">
        <v>4280000</v>
      </c>
      <c r="G68" s="6">
        <f t="shared" ref="G68" si="5">D68-E68</f>
        <v>440000</v>
      </c>
    </row>
    <row r="69" spans="1:7" x14ac:dyDescent="0.2">
      <c r="A69" s="51"/>
      <c r="B69" s="12"/>
      <c r="C69" s="12"/>
      <c r="D69" s="12"/>
      <c r="E69" s="12"/>
      <c r="F69" s="12"/>
      <c r="G69" s="12"/>
    </row>
    <row r="70" spans="1:7" x14ac:dyDescent="0.2">
      <c r="A70" s="51" t="s">
        <v>86</v>
      </c>
      <c r="B70" s="6"/>
      <c r="C70" s="6"/>
      <c r="D70" s="6"/>
      <c r="E70" s="6"/>
      <c r="F70" s="6"/>
      <c r="G70" s="6"/>
    </row>
    <row r="71" spans="1:7" x14ac:dyDescent="0.2">
      <c r="A71" s="51"/>
      <c r="B71" s="6">
        <v>0</v>
      </c>
      <c r="C71" s="6">
        <v>0</v>
      </c>
      <c r="D71" s="6">
        <f>B71+C71</f>
        <v>0</v>
      </c>
      <c r="E71" s="6">
        <v>0</v>
      </c>
      <c r="F71" s="6">
        <v>0</v>
      </c>
      <c r="G71" s="6">
        <f t="shared" ref="G71:G81" si="6">D71-E71</f>
        <v>0</v>
      </c>
    </row>
    <row r="72" spans="1:7" ht="22.5" x14ac:dyDescent="0.2">
      <c r="A72" s="51" t="s">
        <v>87</v>
      </c>
      <c r="B72" s="6"/>
      <c r="C72" s="6"/>
      <c r="D72" s="6"/>
      <c r="E72" s="6"/>
      <c r="F72" s="6"/>
      <c r="G72" s="6"/>
    </row>
    <row r="73" spans="1:7" x14ac:dyDescent="0.2">
      <c r="A73" s="51"/>
      <c r="B73" s="6">
        <v>0</v>
      </c>
      <c r="C73" s="6">
        <v>0</v>
      </c>
      <c r="D73" s="6">
        <f t="shared" ref="D73:D81" si="7">B73+C73</f>
        <v>0</v>
      </c>
      <c r="E73" s="6">
        <v>0</v>
      </c>
      <c r="F73" s="6">
        <v>0</v>
      </c>
      <c r="G73" s="6">
        <f t="shared" si="6"/>
        <v>0</v>
      </c>
    </row>
    <row r="74" spans="1:7" ht="22.5" x14ac:dyDescent="0.2">
      <c r="A74" s="51" t="s">
        <v>88</v>
      </c>
      <c r="B74" s="6"/>
      <c r="C74" s="6"/>
      <c r="D74" s="6"/>
      <c r="E74" s="6"/>
      <c r="F74" s="6"/>
      <c r="G74" s="6"/>
    </row>
    <row r="75" spans="1:7" x14ac:dyDescent="0.2">
      <c r="A75" s="51"/>
      <c r="B75" s="6">
        <v>0</v>
      </c>
      <c r="C75" s="6">
        <v>0</v>
      </c>
      <c r="D75" s="6">
        <f t="shared" si="7"/>
        <v>0</v>
      </c>
      <c r="E75" s="6">
        <v>0</v>
      </c>
      <c r="F75" s="6">
        <v>0</v>
      </c>
      <c r="G75" s="6">
        <f t="shared" si="6"/>
        <v>0</v>
      </c>
    </row>
    <row r="76" spans="1:7" ht="22.5" x14ac:dyDescent="0.2">
      <c r="A76" s="51" t="s">
        <v>89</v>
      </c>
      <c r="B76" s="6"/>
      <c r="C76" s="6"/>
      <c r="D76" s="6"/>
      <c r="E76" s="6"/>
      <c r="F76" s="6"/>
      <c r="G76" s="6"/>
    </row>
    <row r="77" spans="1:7" x14ac:dyDescent="0.2">
      <c r="A77" s="51"/>
      <c r="B77" s="6">
        <v>0</v>
      </c>
      <c r="C77" s="6">
        <v>0</v>
      </c>
      <c r="D77" s="6">
        <f t="shared" si="7"/>
        <v>0</v>
      </c>
      <c r="E77" s="6">
        <v>0</v>
      </c>
      <c r="F77" s="6">
        <v>0</v>
      </c>
      <c r="G77" s="6">
        <f t="shared" si="6"/>
        <v>0</v>
      </c>
    </row>
    <row r="78" spans="1:7" ht="22.5" x14ac:dyDescent="0.2">
      <c r="A78" s="51" t="s">
        <v>90</v>
      </c>
      <c r="B78" s="6"/>
      <c r="C78" s="6"/>
      <c r="D78" s="6"/>
      <c r="E78" s="6"/>
      <c r="F78" s="6"/>
      <c r="G78" s="6"/>
    </row>
    <row r="79" spans="1:7" x14ac:dyDescent="0.2">
      <c r="A79" s="51"/>
      <c r="B79" s="6">
        <v>0</v>
      </c>
      <c r="C79" s="6">
        <v>0</v>
      </c>
      <c r="D79" s="6">
        <f t="shared" si="7"/>
        <v>0</v>
      </c>
      <c r="E79" s="6">
        <v>0</v>
      </c>
      <c r="F79" s="6">
        <v>0</v>
      </c>
      <c r="G79" s="6">
        <f t="shared" si="6"/>
        <v>0</v>
      </c>
    </row>
    <row r="80" spans="1:7" x14ac:dyDescent="0.2">
      <c r="A80" s="51" t="s">
        <v>91</v>
      </c>
      <c r="B80" s="6"/>
      <c r="C80" s="6"/>
      <c r="D80" s="6"/>
      <c r="E80" s="6"/>
      <c r="F80" s="6"/>
      <c r="G80" s="6"/>
    </row>
    <row r="81" spans="1:7" x14ac:dyDescent="0.2">
      <c r="A81" s="52"/>
      <c r="B81" s="6">
        <v>0</v>
      </c>
      <c r="C81" s="6">
        <v>0</v>
      </c>
      <c r="D81" s="6">
        <f t="shared" si="7"/>
        <v>0</v>
      </c>
      <c r="E81" s="6">
        <v>0</v>
      </c>
      <c r="F81" s="6">
        <v>0</v>
      </c>
      <c r="G81" s="6">
        <f t="shared" si="6"/>
        <v>0</v>
      </c>
    </row>
    <row r="82" spans="1:7" x14ac:dyDescent="0.2">
      <c r="A82" s="40" t="s">
        <v>77</v>
      </c>
      <c r="B82" s="10">
        <f t="shared" ref="B82:G82" si="8">SUM(B68:B80)</f>
        <v>4500000</v>
      </c>
      <c r="C82" s="10">
        <f t="shared" si="8"/>
        <v>220000</v>
      </c>
      <c r="D82" s="10">
        <f t="shared" si="8"/>
        <v>4720000</v>
      </c>
      <c r="E82" s="10">
        <f t="shared" si="8"/>
        <v>4280000</v>
      </c>
      <c r="F82" s="10">
        <f t="shared" si="8"/>
        <v>4280000</v>
      </c>
      <c r="G82" s="10">
        <f t="shared" si="8"/>
        <v>440000</v>
      </c>
    </row>
    <row r="83" spans="1:7" x14ac:dyDescent="0.2">
      <c r="A83" s="23" t="s">
        <v>166</v>
      </c>
      <c r="B83" s="23"/>
      <c r="C83"/>
      <c r="D83"/>
    </row>
    <row r="84" spans="1:7" x14ac:dyDescent="0.2">
      <c r="A84" s="24" t="s">
        <v>167</v>
      </c>
      <c r="B84" s="59" t="s">
        <v>168</v>
      </c>
      <c r="C84" s="59"/>
      <c r="D84" s="59"/>
    </row>
    <row r="85" spans="1:7" x14ac:dyDescent="0.2">
      <c r="A85" s="24"/>
      <c r="B85" s="41"/>
      <c r="C85" s="41"/>
      <c r="D85" s="41"/>
    </row>
    <row r="86" spans="1:7" x14ac:dyDescent="0.2">
      <c r="A86" s="27" t="s">
        <v>169</v>
      </c>
      <c r="B86" s="60" t="s">
        <v>177</v>
      </c>
      <c r="C86" s="60"/>
      <c r="D86" s="60"/>
    </row>
    <row r="87" spans="1:7" x14ac:dyDescent="0.2">
      <c r="A87" s="24" t="s">
        <v>170</v>
      </c>
      <c r="B87" s="59" t="s">
        <v>179</v>
      </c>
      <c r="C87" s="59"/>
      <c r="D87" s="59"/>
    </row>
  </sheetData>
  <sheetProtection formatCells="0" formatColumns="0" formatRows="0" insertRows="0" deleteRows="0" autoFilter="0"/>
  <mergeCells count="9">
    <mergeCell ref="B87:D87"/>
    <mergeCell ref="G3:G4"/>
    <mergeCell ref="G51:G52"/>
    <mergeCell ref="G64:G65"/>
    <mergeCell ref="A1:G1"/>
    <mergeCell ref="A49:G49"/>
    <mergeCell ref="A63:G63"/>
    <mergeCell ref="B84:D84"/>
    <mergeCell ref="B86:D86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portrait" r:id="rId1"/>
  <ignoredErrors>
    <ignoredError sqref="B46:G46 D45:G45 D55:G59 B60:G60 D69:G81 D82 H82 G7:G44 G68" unlockedFormula="1"/>
    <ignoredError sqref="B82:C82 E82:G8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0"/>
  <sheetViews>
    <sheetView showGridLines="0" topLeftCell="A31" zoomScaleNormal="100" workbookViewId="0">
      <selection activeCell="F30" sqref="F30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54" t="s">
        <v>176</v>
      </c>
      <c r="B1" s="55"/>
      <c r="C1" s="55"/>
      <c r="D1" s="55"/>
      <c r="E1" s="55"/>
      <c r="F1" s="55"/>
      <c r="G1" s="56"/>
    </row>
    <row r="2" spans="1:7" x14ac:dyDescent="0.2">
      <c r="A2" s="28"/>
      <c r="B2" s="16" t="s">
        <v>0</v>
      </c>
      <c r="C2" s="17"/>
      <c r="D2" s="17"/>
      <c r="E2" s="17"/>
      <c r="F2" s="18"/>
      <c r="G2" s="57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58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7"/>
      <c r="B5" s="5"/>
      <c r="C5" s="5"/>
      <c r="D5" s="5"/>
      <c r="E5" s="5"/>
      <c r="F5" s="5"/>
      <c r="G5" s="5"/>
    </row>
    <row r="6" spans="1:7" x14ac:dyDescent="0.2">
      <c r="A6" s="15" t="s">
        <v>92</v>
      </c>
      <c r="B6" s="22">
        <f t="shared" ref="B6:G6" si="0">SUM(B7:B14)</f>
        <v>70406899.299999997</v>
      </c>
      <c r="C6" s="22">
        <f t="shared" si="0"/>
        <v>38220819.269999996</v>
      </c>
      <c r="D6" s="22">
        <f t="shared" si="0"/>
        <v>108627718.57000001</v>
      </c>
      <c r="E6" s="22">
        <f t="shared" si="0"/>
        <v>101787454.94</v>
      </c>
      <c r="F6" s="22">
        <f t="shared" si="0"/>
        <v>100114046.19000001</v>
      </c>
      <c r="G6" s="22">
        <f t="shared" si="0"/>
        <v>6840263.6300000139</v>
      </c>
    </row>
    <row r="7" spans="1:7" x14ac:dyDescent="0.2">
      <c r="A7" s="38" t="s">
        <v>93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6">
        <f>D7-E7</f>
        <v>0</v>
      </c>
    </row>
    <row r="8" spans="1:7" x14ac:dyDescent="0.2">
      <c r="A8" s="38" t="s">
        <v>94</v>
      </c>
      <c r="B8" s="73">
        <v>556648.53</v>
      </c>
      <c r="C8" s="73">
        <v>-55876.39</v>
      </c>
      <c r="D8" s="73">
        <v>500772.14</v>
      </c>
      <c r="E8" s="73">
        <v>433561.5</v>
      </c>
      <c r="F8" s="73">
        <v>433561.5</v>
      </c>
      <c r="G8" s="6">
        <f t="shared" ref="G8:G14" si="1">D8-E8</f>
        <v>67210.640000000014</v>
      </c>
    </row>
    <row r="9" spans="1:7" x14ac:dyDescent="0.2">
      <c r="A9" s="38" t="s">
        <v>127</v>
      </c>
      <c r="B9" s="73">
        <v>21080532.809999999</v>
      </c>
      <c r="C9" s="73">
        <v>16339305</v>
      </c>
      <c r="D9" s="73">
        <v>37419837.810000002</v>
      </c>
      <c r="E9" s="73">
        <v>33899899.149999999</v>
      </c>
      <c r="F9" s="73">
        <v>33218068.57</v>
      </c>
      <c r="G9" s="6">
        <f t="shared" si="1"/>
        <v>3519938.6600000039</v>
      </c>
    </row>
    <row r="10" spans="1:7" x14ac:dyDescent="0.2">
      <c r="A10" s="38" t="s">
        <v>95</v>
      </c>
      <c r="B10" s="73">
        <v>0</v>
      </c>
      <c r="C10" s="73">
        <v>0</v>
      </c>
      <c r="D10" s="73">
        <v>0</v>
      </c>
      <c r="E10" s="73">
        <v>0</v>
      </c>
      <c r="F10" s="73">
        <v>0</v>
      </c>
      <c r="G10" s="6">
        <f t="shared" si="1"/>
        <v>0</v>
      </c>
    </row>
    <row r="11" spans="1:7" x14ac:dyDescent="0.2">
      <c r="A11" s="38" t="s">
        <v>96</v>
      </c>
      <c r="B11" s="73">
        <v>10383368.359999999</v>
      </c>
      <c r="C11" s="73">
        <v>1202510.1599999999</v>
      </c>
      <c r="D11" s="73">
        <v>11585878.52</v>
      </c>
      <c r="E11" s="73">
        <v>10956209.859999999</v>
      </c>
      <c r="F11" s="73">
        <v>10777900.300000001</v>
      </c>
      <c r="G11" s="6">
        <f t="shared" si="1"/>
        <v>629668.66000000015</v>
      </c>
    </row>
    <row r="12" spans="1:7" x14ac:dyDescent="0.2">
      <c r="A12" s="38" t="s">
        <v>97</v>
      </c>
      <c r="B12" s="73">
        <v>0</v>
      </c>
      <c r="C12" s="73">
        <v>0</v>
      </c>
      <c r="D12" s="73">
        <v>0</v>
      </c>
      <c r="E12" s="73">
        <v>0</v>
      </c>
      <c r="F12" s="73">
        <v>0</v>
      </c>
      <c r="G12" s="6">
        <f t="shared" si="1"/>
        <v>0</v>
      </c>
    </row>
    <row r="13" spans="1:7" x14ac:dyDescent="0.2">
      <c r="A13" s="38" t="s">
        <v>98</v>
      </c>
      <c r="B13" s="73">
        <v>20053482.690000001</v>
      </c>
      <c r="C13" s="73">
        <v>-622341.46</v>
      </c>
      <c r="D13" s="73">
        <v>19431141.23</v>
      </c>
      <c r="E13" s="73">
        <v>18374886.809999999</v>
      </c>
      <c r="F13" s="73">
        <v>18304791.370000001</v>
      </c>
      <c r="G13" s="6">
        <f t="shared" si="1"/>
        <v>1056254.4200000018</v>
      </c>
    </row>
    <row r="14" spans="1:7" x14ac:dyDescent="0.2">
      <c r="A14" s="38" t="s">
        <v>36</v>
      </c>
      <c r="B14" s="73">
        <v>18332866.91</v>
      </c>
      <c r="C14" s="73">
        <v>21357221.960000001</v>
      </c>
      <c r="D14" s="73">
        <v>39690088.870000005</v>
      </c>
      <c r="E14" s="73">
        <v>38122897.619999997</v>
      </c>
      <c r="F14" s="73">
        <v>37379724.450000003</v>
      </c>
      <c r="G14" s="6">
        <f t="shared" si="1"/>
        <v>1567191.2500000075</v>
      </c>
    </row>
    <row r="15" spans="1:7" x14ac:dyDescent="0.2">
      <c r="A15" s="39"/>
      <c r="B15" s="6"/>
      <c r="C15" s="6"/>
      <c r="D15" s="6"/>
      <c r="E15" s="6"/>
      <c r="F15" s="6"/>
      <c r="G15" s="6"/>
    </row>
    <row r="16" spans="1:7" x14ac:dyDescent="0.2">
      <c r="A16" s="15" t="s">
        <v>99</v>
      </c>
      <c r="B16" s="22">
        <f t="shared" ref="B16:G16" si="2">SUM(B17:B23)</f>
        <v>83861163.730000019</v>
      </c>
      <c r="C16" s="22">
        <f t="shared" si="2"/>
        <v>89155934.320000023</v>
      </c>
      <c r="D16" s="22">
        <f t="shared" si="2"/>
        <v>173017098.05000001</v>
      </c>
      <c r="E16" s="22">
        <f t="shared" si="2"/>
        <v>152117047.94999999</v>
      </c>
      <c r="F16" s="22">
        <f t="shared" si="2"/>
        <v>149719939.71000001</v>
      </c>
      <c r="G16" s="22">
        <f t="shared" si="2"/>
        <v>20900050.100000009</v>
      </c>
    </row>
    <row r="17" spans="1:7" x14ac:dyDescent="0.2">
      <c r="A17" s="38" t="s">
        <v>100</v>
      </c>
      <c r="B17" s="74">
        <v>5854511.5599999996</v>
      </c>
      <c r="C17" s="74">
        <v>1328361.51</v>
      </c>
      <c r="D17" s="74">
        <v>7182873.0699999994</v>
      </c>
      <c r="E17" s="74">
        <v>6394031.9500000002</v>
      </c>
      <c r="F17" s="74">
        <v>6377275.8300000001</v>
      </c>
      <c r="G17" s="6">
        <f t="shared" ref="G17:G23" si="3">D17-E17</f>
        <v>788841.11999999918</v>
      </c>
    </row>
    <row r="18" spans="1:7" x14ac:dyDescent="0.2">
      <c r="A18" s="38" t="s">
        <v>101</v>
      </c>
      <c r="B18" s="74">
        <v>71135817.340000004</v>
      </c>
      <c r="C18" s="74">
        <v>87947286.829999998</v>
      </c>
      <c r="D18" s="74">
        <v>159083104.17000002</v>
      </c>
      <c r="E18" s="74">
        <v>139693189.71000001</v>
      </c>
      <c r="F18" s="74">
        <v>137475293.13</v>
      </c>
      <c r="G18" s="6">
        <f t="shared" si="3"/>
        <v>19389914.460000008</v>
      </c>
    </row>
    <row r="19" spans="1:7" x14ac:dyDescent="0.2">
      <c r="A19" s="38" t="s">
        <v>102</v>
      </c>
      <c r="B19" s="74">
        <v>377324.79</v>
      </c>
      <c r="C19" s="74">
        <v>-6792.21</v>
      </c>
      <c r="D19" s="74">
        <v>370532.57999999996</v>
      </c>
      <c r="E19" s="74">
        <v>302343.19</v>
      </c>
      <c r="F19" s="74">
        <v>290163.19</v>
      </c>
      <c r="G19" s="6">
        <f t="shared" si="3"/>
        <v>68189.389999999956</v>
      </c>
    </row>
    <row r="20" spans="1:7" x14ac:dyDescent="0.2">
      <c r="A20" s="38" t="s">
        <v>103</v>
      </c>
      <c r="B20" s="74">
        <v>3280197.43</v>
      </c>
      <c r="C20" s="74">
        <v>328660.15000000002</v>
      </c>
      <c r="D20" s="74">
        <v>3608857.58</v>
      </c>
      <c r="E20" s="74">
        <v>3281098.8</v>
      </c>
      <c r="F20" s="74">
        <v>3141820.74</v>
      </c>
      <c r="G20" s="6">
        <f t="shared" si="3"/>
        <v>327758.78000000026</v>
      </c>
    </row>
    <row r="21" spans="1:7" x14ac:dyDescent="0.2">
      <c r="A21" s="38" t="s">
        <v>104</v>
      </c>
      <c r="B21" s="74">
        <v>2191959.9500000002</v>
      </c>
      <c r="C21" s="74">
        <v>-635737.63</v>
      </c>
      <c r="D21" s="74">
        <v>1556222.3200000003</v>
      </c>
      <c r="E21" s="74">
        <v>1426625</v>
      </c>
      <c r="F21" s="74">
        <v>1419373.52</v>
      </c>
      <c r="G21" s="6">
        <f t="shared" si="3"/>
        <v>129597.3200000003</v>
      </c>
    </row>
    <row r="22" spans="1:7" x14ac:dyDescent="0.2">
      <c r="A22" s="38" t="s">
        <v>105</v>
      </c>
      <c r="B22" s="74">
        <v>939142.34</v>
      </c>
      <c r="C22" s="74">
        <v>226908.05</v>
      </c>
      <c r="D22" s="74">
        <v>1166050.3899999999</v>
      </c>
      <c r="E22" s="74">
        <v>981637.98</v>
      </c>
      <c r="F22" s="74">
        <v>977891.98</v>
      </c>
      <c r="G22" s="6">
        <f t="shared" si="3"/>
        <v>184412.40999999992</v>
      </c>
    </row>
    <row r="23" spans="1:7" x14ac:dyDescent="0.2">
      <c r="A23" s="38" t="s">
        <v>106</v>
      </c>
      <c r="B23" s="74">
        <v>82210.320000000007</v>
      </c>
      <c r="C23" s="74">
        <v>-32752.38</v>
      </c>
      <c r="D23" s="74">
        <v>49457.94</v>
      </c>
      <c r="E23" s="74">
        <v>38121.32</v>
      </c>
      <c r="F23" s="74">
        <v>38121.32</v>
      </c>
      <c r="G23" s="6">
        <f t="shared" si="3"/>
        <v>11336.620000000003</v>
      </c>
    </row>
    <row r="24" spans="1:7" x14ac:dyDescent="0.2">
      <c r="A24" s="39"/>
      <c r="B24" s="6"/>
      <c r="C24" s="6"/>
      <c r="D24" s="6"/>
      <c r="E24" s="6"/>
      <c r="F24" s="6"/>
      <c r="G24" s="6"/>
    </row>
    <row r="25" spans="1:7" x14ac:dyDescent="0.2">
      <c r="A25" s="15" t="s">
        <v>107</v>
      </c>
      <c r="B25" s="22">
        <f t="shared" ref="B25:G25" si="4">SUM(B26:B34)</f>
        <v>1144026.9700000002</v>
      </c>
      <c r="C25" s="22">
        <f t="shared" si="4"/>
        <v>289552.17</v>
      </c>
      <c r="D25" s="22">
        <f t="shared" si="4"/>
        <v>1433579.1400000001</v>
      </c>
      <c r="E25" s="22">
        <f t="shared" si="4"/>
        <v>1241107.6499999999</v>
      </c>
      <c r="F25" s="22">
        <f t="shared" si="4"/>
        <v>1241107.6499999999</v>
      </c>
      <c r="G25" s="22">
        <f t="shared" si="4"/>
        <v>192471.49000000022</v>
      </c>
    </row>
    <row r="26" spans="1:7" x14ac:dyDescent="0.2">
      <c r="A26" s="38" t="s">
        <v>108</v>
      </c>
      <c r="B26" s="75">
        <v>1057928.8700000001</v>
      </c>
      <c r="C26" s="75">
        <v>292559.28999999998</v>
      </c>
      <c r="D26" s="75">
        <v>1350488.1600000001</v>
      </c>
      <c r="E26" s="75">
        <v>1171436.68</v>
      </c>
      <c r="F26" s="75">
        <v>1171436.68</v>
      </c>
      <c r="G26" s="6">
        <f t="shared" ref="G26:G34" si="5">D26-E26</f>
        <v>179051.48000000021</v>
      </c>
    </row>
    <row r="27" spans="1:7" x14ac:dyDescent="0.2">
      <c r="A27" s="38" t="s">
        <v>109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6">
        <f t="shared" si="5"/>
        <v>0</v>
      </c>
    </row>
    <row r="28" spans="1:7" x14ac:dyDescent="0.2">
      <c r="A28" s="38" t="s">
        <v>110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6">
        <f t="shared" si="5"/>
        <v>0</v>
      </c>
    </row>
    <row r="29" spans="1:7" x14ac:dyDescent="0.2">
      <c r="A29" s="38" t="s">
        <v>111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6">
        <f t="shared" si="5"/>
        <v>0</v>
      </c>
    </row>
    <row r="30" spans="1:7" x14ac:dyDescent="0.2">
      <c r="A30" s="38" t="s">
        <v>112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6">
        <f t="shared" si="5"/>
        <v>0</v>
      </c>
    </row>
    <row r="31" spans="1:7" x14ac:dyDescent="0.2">
      <c r="A31" s="38" t="s">
        <v>113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6">
        <f t="shared" si="5"/>
        <v>0</v>
      </c>
    </row>
    <row r="32" spans="1:7" x14ac:dyDescent="0.2">
      <c r="A32" s="38" t="s">
        <v>114</v>
      </c>
      <c r="B32" s="75">
        <v>0</v>
      </c>
      <c r="C32" s="75">
        <v>0</v>
      </c>
      <c r="D32" s="75">
        <v>0</v>
      </c>
      <c r="E32" s="75">
        <v>0</v>
      </c>
      <c r="F32" s="75">
        <v>0</v>
      </c>
      <c r="G32" s="6">
        <f t="shared" si="5"/>
        <v>0</v>
      </c>
    </row>
    <row r="33" spans="1:7" x14ac:dyDescent="0.2">
      <c r="A33" s="38" t="s">
        <v>115</v>
      </c>
      <c r="B33" s="75">
        <v>86098.1</v>
      </c>
      <c r="C33" s="75">
        <v>-3007.12</v>
      </c>
      <c r="D33" s="75">
        <v>83090.98000000001</v>
      </c>
      <c r="E33" s="75">
        <v>69670.97</v>
      </c>
      <c r="F33" s="75">
        <v>69670.97</v>
      </c>
      <c r="G33" s="6">
        <f t="shared" si="5"/>
        <v>13420.010000000009</v>
      </c>
    </row>
    <row r="34" spans="1:7" x14ac:dyDescent="0.2">
      <c r="A34" s="38" t="s">
        <v>116</v>
      </c>
      <c r="B34" s="6">
        <v>0</v>
      </c>
      <c r="C34" s="6">
        <v>0</v>
      </c>
      <c r="D34" s="6">
        <f t="shared" ref="D34" si="6">B34+C34</f>
        <v>0</v>
      </c>
      <c r="E34" s="6">
        <v>0</v>
      </c>
      <c r="F34" s="6">
        <v>0</v>
      </c>
      <c r="G34" s="6">
        <f t="shared" si="5"/>
        <v>0</v>
      </c>
    </row>
    <row r="35" spans="1:7" x14ac:dyDescent="0.2">
      <c r="A35" s="39"/>
      <c r="B35" s="6"/>
      <c r="C35" s="6"/>
      <c r="D35" s="6"/>
      <c r="E35" s="6"/>
      <c r="F35" s="6"/>
      <c r="G35" s="6"/>
    </row>
    <row r="36" spans="1:7" x14ac:dyDescent="0.2">
      <c r="A36" s="15" t="s">
        <v>117</v>
      </c>
      <c r="B36" s="22">
        <f t="shared" ref="B36:G36" si="7">SUM(B37:B40)</f>
        <v>0</v>
      </c>
      <c r="C36" s="22">
        <f t="shared" si="7"/>
        <v>0</v>
      </c>
      <c r="D36" s="22">
        <f t="shared" si="7"/>
        <v>0</v>
      </c>
      <c r="E36" s="22">
        <f t="shared" si="7"/>
        <v>0</v>
      </c>
      <c r="F36" s="22">
        <f t="shared" si="7"/>
        <v>0</v>
      </c>
      <c r="G36" s="22">
        <f t="shared" si="7"/>
        <v>0</v>
      </c>
    </row>
    <row r="37" spans="1:7" x14ac:dyDescent="0.2">
      <c r="A37" s="38" t="s">
        <v>118</v>
      </c>
      <c r="B37" s="6">
        <v>0</v>
      </c>
      <c r="C37" s="6">
        <v>0</v>
      </c>
      <c r="D37" s="6">
        <f>B37+C37</f>
        <v>0</v>
      </c>
      <c r="E37" s="6">
        <v>0</v>
      </c>
      <c r="F37" s="6">
        <v>0</v>
      </c>
      <c r="G37" s="6">
        <f t="shared" ref="G37:G40" si="8">D37-E37</f>
        <v>0</v>
      </c>
    </row>
    <row r="38" spans="1:7" ht="22.5" x14ac:dyDescent="0.2">
      <c r="A38" s="38" t="s">
        <v>119</v>
      </c>
      <c r="B38" s="6">
        <v>0</v>
      </c>
      <c r="C38" s="6">
        <v>0</v>
      </c>
      <c r="D38" s="6">
        <f t="shared" ref="D38:D40" si="9">B38+C38</f>
        <v>0</v>
      </c>
      <c r="E38" s="6">
        <v>0</v>
      </c>
      <c r="F38" s="6">
        <v>0</v>
      </c>
      <c r="G38" s="6">
        <f t="shared" si="8"/>
        <v>0</v>
      </c>
    </row>
    <row r="39" spans="1:7" x14ac:dyDescent="0.2">
      <c r="A39" s="38" t="s">
        <v>120</v>
      </c>
      <c r="B39" s="6">
        <v>0</v>
      </c>
      <c r="C39" s="6">
        <v>0</v>
      </c>
      <c r="D39" s="6">
        <f t="shared" si="9"/>
        <v>0</v>
      </c>
      <c r="E39" s="6">
        <v>0</v>
      </c>
      <c r="F39" s="6">
        <v>0</v>
      </c>
      <c r="G39" s="6">
        <f t="shared" si="8"/>
        <v>0</v>
      </c>
    </row>
    <row r="40" spans="1:7" x14ac:dyDescent="0.2">
      <c r="A40" s="38" t="s">
        <v>121</v>
      </c>
      <c r="B40" s="6">
        <v>0</v>
      </c>
      <c r="C40" s="6">
        <v>0</v>
      </c>
      <c r="D40" s="6">
        <f t="shared" si="9"/>
        <v>0</v>
      </c>
      <c r="E40" s="6">
        <v>0</v>
      </c>
      <c r="F40" s="6">
        <v>0</v>
      </c>
      <c r="G40" s="6">
        <f t="shared" si="8"/>
        <v>0</v>
      </c>
    </row>
    <row r="41" spans="1:7" x14ac:dyDescent="0.2">
      <c r="A41" s="39"/>
      <c r="B41" s="6"/>
      <c r="C41" s="6"/>
      <c r="D41" s="6"/>
      <c r="E41" s="6"/>
      <c r="F41" s="6"/>
      <c r="G41" s="6"/>
    </row>
    <row r="42" spans="1:7" x14ac:dyDescent="0.2">
      <c r="A42" s="40" t="s">
        <v>77</v>
      </c>
      <c r="B42" s="10">
        <f t="shared" ref="B42:G42" si="10">SUM(B36+B25+B16+B6)</f>
        <v>155412090</v>
      </c>
      <c r="C42" s="10">
        <f t="shared" si="10"/>
        <v>127666305.76000002</v>
      </c>
      <c r="D42" s="10">
        <f t="shared" si="10"/>
        <v>283078395.75999999</v>
      </c>
      <c r="E42" s="10">
        <f t="shared" si="10"/>
        <v>255145610.53999999</v>
      </c>
      <c r="F42" s="10">
        <f t="shared" si="10"/>
        <v>251075093.55000001</v>
      </c>
      <c r="G42" s="10">
        <f t="shared" si="10"/>
        <v>27932785.220000025</v>
      </c>
    </row>
    <row r="44" spans="1:7" x14ac:dyDescent="0.2">
      <c r="A44" s="23" t="s">
        <v>166</v>
      </c>
      <c r="B44" s="23"/>
      <c r="C44"/>
      <c r="D44"/>
    </row>
    <row r="45" spans="1:7" x14ac:dyDescent="0.2">
      <c r="A45"/>
      <c r="B45"/>
      <c r="C45"/>
      <c r="D45"/>
    </row>
    <row r="46" spans="1:7" x14ac:dyDescent="0.2">
      <c r="A46" s="24" t="s">
        <v>167</v>
      </c>
      <c r="B46" s="59" t="s">
        <v>168</v>
      </c>
      <c r="C46" s="59"/>
      <c r="D46" s="59"/>
    </row>
    <row r="47" spans="1:7" x14ac:dyDescent="0.2">
      <c r="A47" s="25"/>
      <c r="B47" s="26"/>
      <c r="C47"/>
      <c r="D47"/>
    </row>
    <row r="48" spans="1:7" x14ac:dyDescent="0.2">
      <c r="A48" s="25"/>
      <c r="B48" s="26"/>
      <c r="C48"/>
      <c r="D48"/>
    </row>
    <row r="49" spans="1:4" x14ac:dyDescent="0.2">
      <c r="A49" s="27" t="s">
        <v>169</v>
      </c>
      <c r="B49" s="60" t="s">
        <v>177</v>
      </c>
      <c r="C49" s="60"/>
      <c r="D49" s="60"/>
    </row>
    <row r="50" spans="1:4" x14ac:dyDescent="0.2">
      <c r="A50" s="24" t="s">
        <v>170</v>
      </c>
      <c r="B50" s="59" t="s">
        <v>179</v>
      </c>
      <c r="C50" s="59"/>
      <c r="D50" s="59"/>
    </row>
  </sheetData>
  <sheetProtection formatCells="0" formatColumns="0" formatRows="0" autoFilter="0"/>
  <mergeCells count="5">
    <mergeCell ref="G2:G3"/>
    <mergeCell ref="A1:G1"/>
    <mergeCell ref="B46:D46"/>
    <mergeCell ref="B49:D49"/>
    <mergeCell ref="B50:D50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6:G6 B15:G16 G7:G14 B24:G25 G17:G23 G27:G32 G26 B34:G42 G3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B60905-9023-4236-9889-BAA0F1C2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www.w3.org/XML/1998/namespace"/>
    <ds:schemaRef ds:uri="http://schemas.microsoft.com/office/infopath/2007/PartnerControls"/>
    <ds:schemaRef ds:uri="6aa8a68a-ab09-4ac8-a697-fdce915bc567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0c865bf4-0f22-4e4d-b041-7b0c1657e5a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COG</vt:lpstr>
      <vt:lpstr>CTG</vt:lpstr>
      <vt:lpstr>CA</vt:lpstr>
      <vt:lpstr>CFG</vt:lpstr>
      <vt:lpstr>CA!Área_de_impresión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2024-07-24T01:23:49Z</cp:lastPrinted>
  <dcterms:created xsi:type="dcterms:W3CDTF">2014-02-10T03:37:14Z</dcterms:created>
  <dcterms:modified xsi:type="dcterms:W3CDTF">2025-01-29T19:29:00Z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