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<sst xmlns="http://schemas.openxmlformats.org/spreadsheetml/2006/main" count="71" uniqueCount="38">
  <si>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</si>
  <si>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</si>
  <si>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</si>
  <si>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</si>
  <si>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</si>
  <si>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</si>
  <si>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</si>
  <si>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</si>
  <si>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</si>
  <si>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</si>
  <si>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</si>
  <si>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</si>
  <si>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</si>
  <si>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</si>
  <si>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</si>
  <si>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</si>
  <si>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</si>
  <si>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</si>
  <si>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</si>
  <si>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</si>
  <si>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</si>
  <si>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</si>
  <si>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</si>
  <si>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</si>
  <si>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</si>
  <si>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</si>
  <si>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</si>
  <si>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</si>
  <si>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</si>
  <si>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</si>
  <si>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</si>
  <si>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</si>
  <si>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</si>
  <si>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</si>
  <si>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OCAMPO
ESTADO ANALÍTICO DE INGRESOS
DEL 1 DE ENERO AL 30 DE SEPTIEMBRE DEL 2018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</si>
  <si>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</si>
  <si>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</si>
  <si>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TESORERO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</si>
</sst>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5" fillId="0" borderId="0" xfId="59" applyFont="1" applyFill="1" applyBorder="1" applyAlignment="1" applyProtection="1">
      <alignment vertical="top"/>
      <protection locked="0"/>
    </xf>
    <xf numFmtId="0" fontId="46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3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4" fillId="33" borderId="12" xfId="59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 applyProtection="1" quotePrefix="1">
      <alignment horizontal="center" vertical="top"/>
      <protection locked="0"/>
    </xf>
    <xf numFmtId="0" fontId="4" fillId="0" borderId="14" xfId="59" applyFont="1" applyFill="1" applyBorder="1" applyAlignment="1" applyProtection="1">
      <alignment horizontal="left" vertical="top" indent="3"/>
      <protection locked="0"/>
    </xf>
    <xf numFmtId="4" fontId="45" fillId="0" borderId="13" xfId="59" applyNumberFormat="1" applyFont="1" applyFill="1" applyBorder="1" applyAlignment="1" applyProtection="1">
      <alignment vertical="top"/>
      <protection locked="0"/>
    </xf>
    <xf numFmtId="0" fontId="0" fillId="0" borderId="15" xfId="59" applyFont="1" applyFill="1" applyBorder="1" applyAlignment="1" applyProtection="1" quotePrefix="1">
      <alignment horizontal="center" vertical="top"/>
      <protection locked="0"/>
    </xf>
    <xf numFmtId="0" fontId="0" fillId="0" borderId="15" xfId="59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4" fontId="0" fillId="0" borderId="16" xfId="59" applyNumberFormat="1" applyFont="1" applyFill="1" applyBorder="1" applyAlignment="1" applyProtection="1">
      <alignment vertical="top"/>
      <protection locked="0"/>
    </xf>
    <xf numFmtId="4" fontId="45" fillId="0" borderId="14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0" fillId="0" borderId="18" xfId="59" applyNumberFormat="1" applyFont="1" applyFill="1" applyBorder="1" applyAlignment="1" applyProtection="1">
      <alignment vertical="top"/>
      <protection locked="0"/>
    </xf>
    <xf numFmtId="0" fontId="4" fillId="0" borderId="10" xfId="60" applyFont="1" applyFill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indent="2"/>
      <protection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horizontal="left" vertical="top"/>
      <protection/>
    </xf>
    <xf numFmtId="0" fontId="3" fillId="0" borderId="13" xfId="59" applyFont="1" applyFill="1" applyBorder="1" applyAlignment="1" applyProtection="1" quotePrefix="1">
      <alignment horizontal="center" vertical="top"/>
      <protection/>
    </xf>
    <xf numFmtId="0" fontId="4" fillId="0" borderId="14" xfId="59" applyFont="1" applyFill="1" applyBorder="1" applyAlignment="1" applyProtection="1">
      <alignment horizontal="center" vertical="top" wrapText="1"/>
      <protection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0" fillId="0" borderId="19" xfId="59" applyNumberFormat="1" applyFont="1" applyFill="1" applyBorder="1" applyAlignment="1" applyProtection="1">
      <alignment vertical="top"/>
      <protection locked="0"/>
    </xf>
    <xf numFmtId="4" fontId="3" fillId="0" borderId="12" xfId="59" applyNumberFormat="1" applyFont="1" applyFill="1" applyBorder="1" applyAlignment="1" applyProtection="1">
      <alignment vertical="top"/>
      <protection locked="0"/>
    </xf>
    <xf numFmtId="4" fontId="4" fillId="0" borderId="17" xfId="59" applyNumberFormat="1" applyFont="1" applyFill="1" applyBorder="1" applyAlignment="1" applyProtection="1">
      <alignment vertical="top"/>
      <protection locked="0"/>
    </xf>
    <xf numFmtId="4" fontId="3" fillId="0" borderId="19" xfId="59" applyNumberFormat="1" applyFont="1" applyFill="1" applyBorder="1" applyAlignment="1" applyProtection="1">
      <alignment vertical="top"/>
      <protection locked="0"/>
    </xf>
    <xf numFmtId="4" fontId="4" fillId="0" borderId="19" xfId="59" applyNumberFormat="1" applyFont="1" applyFill="1" applyBorder="1" applyAlignment="1" applyProtection="1">
      <alignment vertical="top"/>
      <protection locked="0"/>
    </xf>
    <xf numFmtId="4" fontId="3" fillId="0" borderId="18" xfId="59" applyNumberFormat="1" applyFont="1" applyFill="1" applyBorder="1" applyAlignment="1" applyProtection="1">
      <alignment vertical="top"/>
      <protection locked="0"/>
    </xf>
    <xf numFmtId="4" fontId="4" fillId="0" borderId="13" xfId="59" applyNumberFormat="1" applyFont="1" applyFill="1" applyBorder="1" applyAlignment="1" applyProtection="1">
      <alignment vertical="top"/>
      <protection locked="0"/>
    </xf>
    <xf numFmtId="4" fontId="4" fillId="0" borderId="11" xfId="59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top"/>
      <protection/>
    </xf>
    <xf numFmtId="0" fontId="46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justify" vertical="top" wrapText="1"/>
      <protection locked="0"/>
    </xf>
    <xf numFmtId="0" fontId="0" fillId="0" borderId="0" xfId="59" applyFont="1" applyFill="1" applyBorder="1" applyAlignment="1" applyProtection="1">
      <alignment horizontal="left" vertical="top" wrapText="1" indent="2"/>
      <protection locked="0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4" fillId="33" borderId="13" xfId="59" applyFont="1" applyFill="1" applyBorder="1" applyAlignment="1" applyProtection="1">
      <alignment horizontal="center" vertical="center" wrapText="1"/>
      <protection locked="0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1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46">
      <selection activeCell="C64" sqref="C64"/>
    </sheetView>
  </sheetViews>
  <sheetFormatPr defaultColWidth="12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ht="11.25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75" customHeight="1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ht="11.25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ht="11.25">
      <c r="A5" s="2" t="s">
        <v>0</v>
      </c>
      <c r="C5" s="30">
        <v>5199843.8</v>
      </c>
      <c r="D5" s="30">
        <v>916683.11</v>
      </c>
      <c r="E5" s="30">
        <f>C5+D5</f>
        <v>6116526.91</v>
      </c>
      <c r="F5" s="30">
        <v>5564029.03</v>
      </c>
      <c r="G5" s="30">
        <v>5564029.03</v>
      </c>
      <c r="H5" s="30">
        <f>G5-C5</f>
        <v>364185.23000000045</v>
      </c>
    </row>
    <row r="6" spans="1:8" ht="11.25">
      <c r="A6" s="2" t="s">
        <v>1</v>
      </c>
      <c r="C6" s="31">
        <v>0</v>
      </c>
      <c r="D6" s="31">
        <v>0</v>
      </c>
      <c r="E6" s="31">
        <f aca="true" t="shared" si="0" ref="E6:E20">C6+D6</f>
        <v>0</v>
      </c>
      <c r="F6" s="31">
        <v>0</v>
      </c>
      <c r="G6" s="31">
        <v>0</v>
      </c>
      <c r="H6" s="31">
        <f aca="true" t="shared" si="1" ref="H6:H19">G6-C6</f>
        <v>0</v>
      </c>
    </row>
    <row r="7" spans="1:8" ht="11.25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ht="11.25">
      <c r="A8" s="2" t="s">
        <v>3</v>
      </c>
      <c r="C8" s="31">
        <v>14157671.49</v>
      </c>
      <c r="D8" s="31">
        <v>1320327.05</v>
      </c>
      <c r="E8" s="31">
        <f t="shared" si="0"/>
        <v>15477998.540000001</v>
      </c>
      <c r="F8" s="31">
        <v>10718840.52</v>
      </c>
      <c r="G8" s="31">
        <v>10718840.52</v>
      </c>
      <c r="H8" s="31">
        <f t="shared" si="1"/>
        <v>-3438830.9700000007</v>
      </c>
    </row>
    <row r="9" spans="1:8" ht="11.25">
      <c r="A9" s="2" t="s">
        <v>4</v>
      </c>
      <c r="C9" s="31">
        <v>1088692</v>
      </c>
      <c r="D9" s="31">
        <v>176846.12</v>
      </c>
      <c r="E9" s="31">
        <f t="shared" si="0"/>
        <v>1265538.12</v>
      </c>
      <c r="F9" s="31">
        <v>706587.66</v>
      </c>
      <c r="G9" s="31">
        <v>706587.66</v>
      </c>
      <c r="H9" s="31">
        <f t="shared" si="1"/>
        <v>-382104.33999999997</v>
      </c>
    </row>
    <row r="10" spans="1:8" ht="11.25">
      <c r="A10" s="4">
        <v>51</v>
      </c>
      <c r="B10" s="5" t="s">
        <v>5</v>
      </c>
      <c r="C10" s="31">
        <v>1088692</v>
      </c>
      <c r="D10" s="31">
        <v>176846.12</v>
      </c>
      <c r="E10" s="31">
        <f t="shared" si="0"/>
        <v>1265538.12</v>
      </c>
      <c r="F10" s="31">
        <v>706587.66</v>
      </c>
      <c r="G10" s="31">
        <v>706587.66</v>
      </c>
      <c r="H10" s="31">
        <f t="shared" si="1"/>
        <v>-382104.33999999997</v>
      </c>
    </row>
    <row r="11" spans="1:8" ht="11.25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ht="11.25">
      <c r="A12" s="2" t="s">
        <v>7</v>
      </c>
      <c r="C12" s="31">
        <v>668492.72</v>
      </c>
      <c r="D12" s="31">
        <v>309057.5</v>
      </c>
      <c r="E12" s="31">
        <f t="shared" si="0"/>
        <v>977550.22</v>
      </c>
      <c r="F12" s="31">
        <v>384423.13</v>
      </c>
      <c r="G12" s="31">
        <v>384423.13</v>
      </c>
      <c r="H12" s="31">
        <f t="shared" si="1"/>
        <v>-284069.58999999997</v>
      </c>
    </row>
    <row r="13" spans="1:8" ht="11.25">
      <c r="A13" s="4">
        <v>61</v>
      </c>
      <c r="B13" s="5" t="s">
        <v>5</v>
      </c>
      <c r="C13" s="31">
        <v>668492.72</v>
      </c>
      <c r="D13" s="31">
        <v>309057.5</v>
      </c>
      <c r="E13" s="31">
        <f t="shared" si="0"/>
        <v>977550.22</v>
      </c>
      <c r="F13" s="31">
        <v>384423.13</v>
      </c>
      <c r="G13" s="31">
        <v>384423.13</v>
      </c>
      <c r="H13" s="31">
        <f t="shared" si="1"/>
        <v>-284069.58999999997</v>
      </c>
    </row>
    <row r="14" spans="1:8" ht="11.25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ht="11.25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ht="11.25">
      <c r="A17" s="2" t="s">
        <v>9</v>
      </c>
      <c r="C17" s="31">
        <v>89856809.66</v>
      </c>
      <c r="D17" s="31">
        <v>37636320.43</v>
      </c>
      <c r="E17" s="31">
        <f t="shared" si="0"/>
        <v>127493130.09</v>
      </c>
      <c r="F17" s="31">
        <v>102031495.49</v>
      </c>
      <c r="G17" s="31">
        <v>102031495.49</v>
      </c>
      <c r="H17" s="31">
        <f t="shared" si="1"/>
        <v>12174685.829999998</v>
      </c>
    </row>
    <row r="18" spans="1:8" ht="11.25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ht="11.25">
      <c r="A19" s="2" t="s">
        <v>10</v>
      </c>
      <c r="C19" s="31">
        <v>0</v>
      </c>
      <c r="D19" s="31">
        <v>31285782.57</v>
      </c>
      <c r="E19" s="31">
        <f t="shared" si="0"/>
        <v>31285782.57</v>
      </c>
      <c r="F19" s="31">
        <v>30067030.29</v>
      </c>
      <c r="G19" s="31">
        <v>30067030.29</v>
      </c>
      <c r="H19" s="31">
        <f t="shared" si="1"/>
        <v>30067030.29</v>
      </c>
    </row>
    <row r="20" spans="3:8" ht="11.25">
      <c r="C20" s="20"/>
      <c r="D20" s="20"/>
      <c r="E20" s="20">
        <f t="shared" si="0"/>
        <v>0</v>
      </c>
      <c r="F20" s="20"/>
      <c r="G20" s="20"/>
      <c r="H20" s="20"/>
    </row>
    <row r="21" spans="1:8" ht="11.25">
      <c r="A21" s="11"/>
      <c r="B21" s="12" t="s">
        <v>21</v>
      </c>
      <c r="C21" s="32">
        <f aca="true" t="shared" si="2" ref="C21:H21">SUM(C5:C9)+C12+SUM(C16:C19)</f>
        <v>110971509.66999999</v>
      </c>
      <c r="D21" s="32">
        <f t="shared" si="2"/>
        <v>71645016.78</v>
      </c>
      <c r="E21" s="32">
        <f t="shared" si="2"/>
        <v>182616526.45</v>
      </c>
      <c r="F21" s="32">
        <f t="shared" si="2"/>
        <v>149472406.12</v>
      </c>
      <c r="G21" s="32">
        <f t="shared" si="2"/>
        <v>149472406.12</v>
      </c>
      <c r="H21" s="19">
        <f t="shared" si="2"/>
        <v>38500896.449999996</v>
      </c>
    </row>
    <row r="22" spans="1:8" ht="11.25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ht="11.25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ht="11.25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ht="11.25">
      <c r="A26" s="27" t="s">
        <v>12</v>
      </c>
      <c r="B26" s="22"/>
      <c r="C26" s="33">
        <f aca="true" t="shared" si="3" ref="C26:H26">SUM(C27+C28+C29+C30+C33+C37+C38)</f>
        <v>110971509.66999999</v>
      </c>
      <c r="D26" s="33">
        <f t="shared" si="3"/>
        <v>40359234.21</v>
      </c>
      <c r="E26" s="33">
        <f t="shared" si="3"/>
        <v>151330743.88</v>
      </c>
      <c r="F26" s="33">
        <f t="shared" si="3"/>
        <v>119405375.83</v>
      </c>
      <c r="G26" s="33">
        <f t="shared" si="3"/>
        <v>119405375.83</v>
      </c>
      <c r="H26" s="33">
        <f t="shared" si="3"/>
        <v>8433866.159999998</v>
      </c>
    </row>
    <row r="27" spans="1:8" ht="11.25">
      <c r="A27" s="23"/>
      <c r="B27" s="24" t="s">
        <v>0</v>
      </c>
      <c r="C27" s="34">
        <v>5199843.8</v>
      </c>
      <c r="D27" s="34">
        <v>916683.11</v>
      </c>
      <c r="E27" s="34">
        <f>C27+D27</f>
        <v>6116526.91</v>
      </c>
      <c r="F27" s="34">
        <v>5564029.03</v>
      </c>
      <c r="G27" s="34">
        <v>5564029.03</v>
      </c>
      <c r="H27" s="34">
        <f>G27-C27</f>
        <v>364185.23000000045</v>
      </c>
    </row>
    <row r="28" spans="1:8" ht="11.25">
      <c r="A28" s="23"/>
      <c r="B28" s="24" t="s">
        <v>2</v>
      </c>
      <c r="C28" s="34">
        <v>0</v>
      </c>
      <c r="D28" s="34">
        <v>0</v>
      </c>
      <c r="E28" s="34">
        <f aca="true" t="shared" si="4" ref="E28:E36">C28+D28</f>
        <v>0</v>
      </c>
      <c r="F28" s="34">
        <v>0</v>
      </c>
      <c r="G28" s="34">
        <v>0</v>
      </c>
      <c r="H28" s="34">
        <f aca="true" t="shared" si="5" ref="H28:H38">G28-C28</f>
        <v>0</v>
      </c>
    </row>
    <row r="29" spans="1:8" ht="11.25">
      <c r="A29" s="23"/>
      <c r="B29" s="24" t="s">
        <v>3</v>
      </c>
      <c r="C29" s="34">
        <v>14157671.49</v>
      </c>
      <c r="D29" s="34">
        <v>1320327.05</v>
      </c>
      <c r="E29" s="34">
        <f t="shared" si="4"/>
        <v>15477998.540000001</v>
      </c>
      <c r="F29" s="34">
        <v>10718840.52</v>
      </c>
      <c r="G29" s="34">
        <v>10718840.52</v>
      </c>
      <c r="H29" s="34">
        <f t="shared" si="5"/>
        <v>-3438830.9700000007</v>
      </c>
    </row>
    <row r="30" spans="1:8" ht="11.25">
      <c r="A30" s="23"/>
      <c r="B30" s="24" t="s">
        <v>4</v>
      </c>
      <c r="C30" s="34">
        <v>1088692</v>
      </c>
      <c r="D30" s="34">
        <v>176846.12</v>
      </c>
      <c r="E30" s="34">
        <f t="shared" si="4"/>
        <v>1265538.12</v>
      </c>
      <c r="F30" s="34">
        <v>706587.66</v>
      </c>
      <c r="G30" s="34">
        <v>706587.66</v>
      </c>
      <c r="H30" s="34">
        <f t="shared" si="5"/>
        <v>-382104.33999999997</v>
      </c>
    </row>
    <row r="31" spans="1:8" ht="11.25">
      <c r="A31" s="23"/>
      <c r="B31" s="25" t="s">
        <v>5</v>
      </c>
      <c r="C31" s="34">
        <v>1088692</v>
      </c>
      <c r="D31" s="34">
        <v>176846.12</v>
      </c>
      <c r="E31" s="34">
        <f t="shared" si="4"/>
        <v>1265538.12</v>
      </c>
      <c r="F31" s="34">
        <v>706587.66</v>
      </c>
      <c r="G31" s="34">
        <v>706587.66</v>
      </c>
      <c r="H31" s="34">
        <f t="shared" si="5"/>
        <v>-382104.33999999997</v>
      </c>
    </row>
    <row r="32" spans="1:8" ht="11.25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ht="11.25">
      <c r="A33" s="23"/>
      <c r="B33" s="24" t="s">
        <v>7</v>
      </c>
      <c r="C33" s="34">
        <v>668492.72</v>
      </c>
      <c r="D33" s="34">
        <v>309057.5</v>
      </c>
      <c r="E33" s="34">
        <f t="shared" si="4"/>
        <v>977550.22</v>
      </c>
      <c r="F33" s="34">
        <v>384423.13</v>
      </c>
      <c r="G33" s="34">
        <v>384423.13</v>
      </c>
      <c r="H33" s="34">
        <f t="shared" si="5"/>
        <v>-284069.58999999997</v>
      </c>
    </row>
    <row r="34" spans="1:8" ht="11.25">
      <c r="A34" s="23"/>
      <c r="B34" s="25" t="s">
        <v>5</v>
      </c>
      <c r="C34" s="34">
        <v>668492.72</v>
      </c>
      <c r="D34" s="34">
        <v>309057.5</v>
      </c>
      <c r="E34" s="34">
        <f t="shared" si="4"/>
        <v>977550.22</v>
      </c>
      <c r="F34" s="34">
        <v>384423.13</v>
      </c>
      <c r="G34" s="34">
        <v>384423.13</v>
      </c>
      <c r="H34" s="34">
        <f t="shared" si="5"/>
        <v>-284069.58999999997</v>
      </c>
    </row>
    <row r="35" spans="1:8" ht="11.25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ht="11.25">
      <c r="A37" s="23"/>
      <c r="B37" s="24" t="s">
        <v>9</v>
      </c>
      <c r="C37" s="34">
        <v>89856809.66</v>
      </c>
      <c r="D37" s="34">
        <v>37636320.43</v>
      </c>
      <c r="E37" s="34">
        <f>C37+D37</f>
        <v>127493130.09</v>
      </c>
      <c r="F37" s="34">
        <v>102031495.49</v>
      </c>
      <c r="G37" s="34">
        <v>102031495.49</v>
      </c>
      <c r="H37" s="34">
        <f t="shared" si="5"/>
        <v>12174685.829999998</v>
      </c>
    </row>
    <row r="38" spans="1:8" ht="11.25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ht="11.25">
      <c r="A39" s="39"/>
      <c r="B39" s="24"/>
      <c r="C39" s="34"/>
      <c r="D39" s="34"/>
      <c r="E39" s="34"/>
      <c r="F39" s="34"/>
      <c r="G39" s="34"/>
      <c r="H39" s="34"/>
    </row>
    <row r="40" spans="1:8" ht="11.25">
      <c r="A40" s="27" t="s">
        <v>13</v>
      </c>
      <c r="B40" s="22"/>
      <c r="C40" s="35">
        <f aca="true" t="shared" si="6" ref="C40:H40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ht="11.25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ht="11.25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G42-C42</f>
        <v>0</v>
      </c>
    </row>
    <row r="43" spans="1:8" ht="11.25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G43-C43</f>
        <v>0</v>
      </c>
    </row>
    <row r="44" spans="1:8" ht="11.25">
      <c r="A44" s="39"/>
      <c r="B44" s="24"/>
      <c r="C44" s="34"/>
      <c r="D44" s="34"/>
      <c r="E44" s="34"/>
      <c r="F44" s="34"/>
      <c r="G44" s="34"/>
      <c r="H44" s="34"/>
    </row>
    <row r="45" spans="1:8" ht="11.25">
      <c r="A45" s="26" t="s">
        <v>14</v>
      </c>
      <c r="B45" s="26"/>
      <c r="C45" s="35">
        <f aca="true" t="shared" si="7" ref="C45:H45">SUM(C46)</f>
        <v>0</v>
      </c>
      <c r="D45" s="35">
        <f t="shared" si="7"/>
        <v>31285782.57</v>
      </c>
      <c r="E45" s="35">
        <f t="shared" si="7"/>
        <v>31285782.57</v>
      </c>
      <c r="F45" s="35">
        <f t="shared" si="7"/>
        <v>30067030.29</v>
      </c>
      <c r="G45" s="35">
        <f t="shared" si="7"/>
        <v>30067030.29</v>
      </c>
      <c r="H45" s="35">
        <f t="shared" si="7"/>
        <v>30067030.29</v>
      </c>
    </row>
    <row r="46" spans="1:8" ht="11.25">
      <c r="A46" s="21"/>
      <c r="B46" s="24" t="s">
        <v>10</v>
      </c>
      <c r="C46" s="34">
        <v>0</v>
      </c>
      <c r="D46" s="34">
        <v>31285782.57</v>
      </c>
      <c r="E46" s="35">
        <f>C46+D46</f>
        <v>31285782.57</v>
      </c>
      <c r="F46" s="34">
        <v>30067030.29</v>
      </c>
      <c r="G46" s="34">
        <v>30067030.29</v>
      </c>
      <c r="H46" s="35">
        <f>G46-C46</f>
        <v>30067030.29</v>
      </c>
    </row>
    <row r="47" spans="1:8" ht="11.25">
      <c r="A47" s="21"/>
      <c r="B47" s="24"/>
      <c r="C47" s="35"/>
      <c r="D47" s="35"/>
      <c r="E47" s="35"/>
      <c r="F47" s="35"/>
      <c r="G47" s="35"/>
      <c r="H47" s="35"/>
    </row>
    <row r="48" spans="1:8" ht="11.25">
      <c r="A48" s="28"/>
      <c r="B48" s="29" t="s">
        <v>21</v>
      </c>
      <c r="C48" s="32">
        <f aca="true" t="shared" si="8" ref="C48:H48">SUM(C45+C40+C26)</f>
        <v>110971509.66999999</v>
      </c>
      <c r="D48" s="32">
        <f t="shared" si="8"/>
        <v>71645016.78</v>
      </c>
      <c r="E48" s="32">
        <f t="shared" si="8"/>
        <v>182616526.45</v>
      </c>
      <c r="F48" s="32">
        <f t="shared" si="8"/>
        <v>149472406.12</v>
      </c>
      <c r="G48" s="32">
        <f t="shared" si="8"/>
        <v>149472406.12</v>
      </c>
      <c r="H48" s="19">
        <f t="shared" si="8"/>
        <v>38500896.449999996</v>
      </c>
    </row>
    <row r="49" spans="1:8" ht="11.25" customHeight="1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5" ht="11.25">
      <c r="A50" s="44"/>
      <c r="B50" s="44"/>
      <c r="C50" s="44"/>
      <c r="D50" s="44"/>
      <c r="E50" s="44"/>
    </row>
    <row r="54" spans="2:3" ht="15">
      <c r="B54" s="62"/>
      <c r="C54"/>
    </row>
    <row r="55" spans="2:3" ht="12">
      <c r="B55" s="63" t="s">
        <v>35</v>
      </c>
      <c r="C55" s="63" t="s">
        <v>36</v>
      </c>
    </row>
    <row r="56" spans="2:3" ht="12">
      <c r="B56" s="64" t="s">
        <v>37</v>
      </c>
      <c r="C56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C4:H4 C25:G25" numberStoredAsText="1"/>
    <ignoredError sqref="E5:H21 E26:H48 C40:D48 C21:D21 C26:D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2017-03-30T22:07:26Z</cp:lastPrinted>
  <dcterms:created xsi:type="dcterms:W3CDTF">2012-12-11T20:48:19Z</dcterms:created>
  <dcterms:modified xsi:type="dcterms:W3CDTF">2018-10-08T15:21:36Z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