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firstSheet="1" activeTab="1"/>
  </bookViews>
  <sheets>
    <sheet name="Hoja1" sheetId="1" state="hidden" r:id="rId1"/>
    <sheet name="F5" sheetId="2" r:id="rId2"/>
  </sheets>
  <definedNames>
    <definedName name="_xlnm._FilterDatabase" localSheetId="1" hidden="1">'F5'!$A$3:$G$71</definedName>
    <definedName name="_xlnm.Print_Area" localSheetId="1">'F5'!$A$1:$G$77</definedName>
  </definedNames>
  <calcPr fullCalcOnLoad="1"/>
</workbook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<sst xmlns="http://schemas.openxmlformats.org/spreadsheetml/2006/main" count="76" uniqueCount="76">
  <si>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</si>
  <si>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</si>
  <si>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</si>
  <si>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</si>
  <si>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</si>
  <si>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</si>
  <si>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</si>
  <si>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</si>
  <si>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</si>
  <si>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</si>
  <si>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</si>
  <si>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</si>
  <si>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</si>
  <si>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</si>
  <si>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</si>
  <si>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</si>
  <si>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</si>
  <si>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</si>
  <si>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</si>
  <si>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</si>
  <si>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</si>
  <si>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</si>
  <si>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</si>
  <si>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</si>
  <si>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</si>
  <si>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</si>
  <si>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</si>
  <si>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</si>
  <si>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</si>
  <si>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</si>
  <si>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</si>
  <si>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</si>
  <si>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</si>
  <si>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</si>
  <si>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</si>
  <si>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</si>
  <si>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</si>
  <si>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</si>
  <si>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</si>
  <si>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</si>
  <si>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</si>
  <si>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</si>
  <si>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</si>
  <si>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</si>
  <si>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</si>
  <si>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</si>
  <si>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</si>
  <si>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</si>
  <si>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</si>
  <si>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</si>
  <si>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</si>
  <si>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</si>
  <si>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</si>
  <si>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</si>
  <si>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</si>
  <si>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</si>
  <si>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</si>
  <si>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</si>
  <si>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</si>
  <si>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</si>
  <si>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</si>
  <si>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</si>
  <si>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</si>
  <si>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</si>
  <si>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</si>
  <si>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</si>
  <si>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</si>
  <si>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</si>
  <si>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</si>
  <si>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</si>
  <si>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</si>
  <si>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OCAMPO
Estado Analítico de Ingresos Detallado - LDF
Del 1 de enero al 31 de Diciembre de 2017
(PESOS)</t>
  </si>
  <si>
    <t>Bajo protesta de decir verdad declaramos que los Estados Financieros y sus notas, son razonablemente correctos y son responsabilidad del emisor.</t>
  </si>
  <si>
    <t xml:space="preserve">                  LIC. ERICK SILVANO MONTEMAYOR LARA        </t>
  </si>
  <si>
    <t xml:space="preserve">                ING. JUAN MANUEL VELÁZQUEZ LÓPEZ</t>
  </si>
  <si>
    <t xml:space="preserve">                            PRESIDENTE MUNICIPAL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</si>
</sst>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#,##0.00;#,##0.00;&quot; &quot;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/>
    </xf>
    <xf numFmtId="4" fontId="39" fillId="0" borderId="10" xfId="0" applyNumberFormat="1" applyFont="1" applyBorder="1" applyAlignment="1">
      <alignment vertical="center"/>
    </xf>
    <xf numFmtId="0" fontId="48" fillId="0" borderId="12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indent="2"/>
    </xf>
    <xf numFmtId="4" fontId="48" fillId="0" borderId="12" xfId="0" applyNumberFormat="1" applyFont="1" applyBorder="1" applyAlignment="1">
      <alignment vertical="center"/>
    </xf>
    <xf numFmtId="4" fontId="39" fillId="34" borderId="12" xfId="0" applyNumberFormat="1" applyFont="1" applyFill="1" applyBorder="1" applyAlignment="1">
      <alignment vertical="center"/>
    </xf>
    <xf numFmtId="0" fontId="39" fillId="0" borderId="12" xfId="0" applyFont="1" applyBorder="1" applyAlignment="1">
      <alignment horizontal="justify" vertical="center"/>
    </xf>
    <xf numFmtId="0" fontId="39" fillId="0" borderId="12" xfId="0" applyFont="1" applyBorder="1" applyAlignment="1">
      <alignment horizontal="left" vertical="center" wrapText="1" indent="2"/>
    </xf>
    <xf numFmtId="0" fontId="48" fillId="0" borderId="12" xfId="0" applyFont="1" applyBorder="1" applyAlignment="1">
      <alignment horizontal="left" vertical="center" indent="1"/>
    </xf>
    <xf numFmtId="0" fontId="39" fillId="0" borderId="11" xfId="0" applyFont="1" applyBorder="1" applyAlignment="1">
      <alignment horizontal="justify" vertical="center"/>
    </xf>
    <xf numFmtId="4" fontId="39" fillId="0" borderId="11" xfId="0" applyNumberFormat="1" applyFont="1" applyBorder="1" applyAlignment="1">
      <alignment vertical="center"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7" fillId="0" borderId="0" xfId="52" applyFont="1">
      <alignment/>
      <protection/>
    </xf>
    <xf numFmtId="4" fontId="39" fillId="0" borderId="12" xfId="0" applyNumberFormat="1" applyFont="1" applyFill="1" applyBorder="1" applyAlignment="1">
      <alignment horizontal="right"/>
    </xf>
    <xf numFmtId="4" fontId="48" fillId="0" borderId="12" xfId="0" applyNumberFormat="1" applyFont="1" applyFill="1" applyBorder="1" applyAlignment="1">
      <alignment horizontal="right"/>
    </xf>
    <xf numFmtId="4" fontId="39" fillId="0" borderId="12" xfId="52" applyNumberFormat="1" applyFont="1" applyFill="1" applyBorder="1" applyAlignment="1" applyProtection="1">
      <alignment vertical="top"/>
      <protection locked="0"/>
    </xf>
    <xf numFmtId="4" fontId="39" fillId="0" borderId="13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4" fontId="39" fillId="0" borderId="13" xfId="52" applyNumberFormat="1" applyFont="1" applyFill="1" applyBorder="1" applyAlignment="1" applyProtection="1">
      <alignment vertical="top"/>
      <protection locked="0"/>
    </xf>
    <xf numFmtId="4" fontId="39" fillId="34" borderId="13" xfId="0" applyNumberFormat="1" applyFont="1" applyFill="1" applyBorder="1" applyAlignment="1">
      <alignment vertical="center"/>
    </xf>
    <xf numFmtId="4" fontId="39" fillId="0" borderId="13" xfId="0" applyNumberFormat="1" applyFont="1" applyFill="1" applyBorder="1" applyAlignment="1">
      <alignment horizontal="right"/>
    </xf>
    <xf numFmtId="164" fontId="39" fillId="0" borderId="13" xfId="0" applyNumberFormat="1" applyFont="1" applyFill="1" applyBorder="1" applyAlignment="1">
      <alignment/>
    </xf>
    <xf numFmtId="4" fontId="48" fillId="0" borderId="13" xfId="0" applyNumberFormat="1" applyFont="1" applyFill="1" applyBorder="1" applyAlignment="1">
      <alignment horizontal="right"/>
    </xf>
    <xf numFmtId="0" fontId="39" fillId="0" borderId="13" xfId="0" applyFont="1" applyBorder="1" applyAlignment="1">
      <alignment horizontal="left" vertical="center" indent="1"/>
    </xf>
    <xf numFmtId="4" fontId="39" fillId="0" borderId="15" xfId="0" applyNumberFormat="1" applyFont="1" applyBorder="1" applyAlignment="1">
      <alignment vertical="center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1" customWidth="1"/>
  </cols>
  <sheetData>
    <row r="1" spans="1:2" ht="11.25">
      <c r="A1" s="20"/>
      <c r="B1" s="20"/>
    </row>
    <row r="2020" ht="11.25">
      <c r="A2020" s="22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60">
      <selection activeCell="A73" sqref="A73:E77"/>
    </sheetView>
  </sheetViews>
  <sheetFormatPr defaultColWidth="12" defaultRowHeight="12.75"/>
  <cols>
    <col min="1" max="1" width="74.83203125" style="1" customWidth="1"/>
    <col min="2" max="2" width="15.16015625" style="1" customWidth="1"/>
    <col min="3" max="3" width="15.66015625" style="1" customWidth="1"/>
    <col min="4" max="4" width="13.66015625" style="1" customWidth="1"/>
    <col min="5" max="5" width="13.33203125" style="1" customWidth="1"/>
    <col min="6" max="7" width="16.83203125" style="1" customWidth="1"/>
    <col min="8" max="8" width="17" style="1" customWidth="1"/>
    <col min="9" max="16384" width="12" style="1" customWidth="1"/>
  </cols>
  <sheetData>
    <row r="1" spans="1:7" ht="45.75" customHeight="1">
      <c r="A1" s="46" t="s">
        <v>71</v>
      </c>
      <c r="B1" s="47"/>
      <c r="C1" s="47"/>
      <c r="D1" s="47"/>
      <c r="E1" s="47"/>
      <c r="F1" s="47"/>
      <c r="G1" s="48"/>
    </row>
    <row r="2" spans="1:7" ht="11.25">
      <c r="A2" s="2"/>
      <c r="B2" s="49" t="s">
        <v>0</v>
      </c>
      <c r="C2" s="49"/>
      <c r="D2" s="49"/>
      <c r="E2" s="49"/>
      <c r="F2" s="49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4.5" customHeight="1">
      <c r="A4" s="7"/>
      <c r="B4" s="8"/>
      <c r="C4" s="8"/>
      <c r="D4" s="8"/>
      <c r="E4" s="8"/>
      <c r="F4" s="8"/>
      <c r="G4" s="8"/>
    </row>
    <row r="5" spans="1:7" ht="11.25">
      <c r="A5" s="9" t="s">
        <v>8</v>
      </c>
      <c r="B5" s="10"/>
      <c r="C5" s="10"/>
      <c r="D5" s="10"/>
      <c r="E5" s="10"/>
      <c r="F5" s="10"/>
      <c r="G5" s="10"/>
    </row>
    <row r="6" spans="1:8" ht="11.25">
      <c r="A6" s="11" t="s">
        <v>9</v>
      </c>
      <c r="B6" s="10">
        <v>5199843.8</v>
      </c>
      <c r="C6" s="10">
        <v>435800</v>
      </c>
      <c r="D6" s="10">
        <f>SUM(B6+C6)</f>
        <v>5635643.8</v>
      </c>
      <c r="E6" s="10">
        <v>5376126.36</v>
      </c>
      <c r="F6" s="10">
        <v>5376126.36</v>
      </c>
      <c r="G6" s="26">
        <f>F6-B6</f>
        <v>176282.56000000052</v>
      </c>
      <c r="H6" s="26"/>
    </row>
    <row r="7" spans="1:8" ht="11.25">
      <c r="A7" s="11" t="s">
        <v>10</v>
      </c>
      <c r="B7" s="10">
        <v>0</v>
      </c>
      <c r="C7" s="10">
        <v>0</v>
      </c>
      <c r="D7" s="10">
        <f aca="true" t="shared" si="0" ref="D7:D36">SUM(B7+C7)</f>
        <v>0</v>
      </c>
      <c r="E7" s="10">
        <v>0</v>
      </c>
      <c r="F7" s="10">
        <v>0</v>
      </c>
      <c r="G7" s="26">
        <f aca="true" t="shared" si="1" ref="G7:G37">F7-B7</f>
        <v>0</v>
      </c>
      <c r="H7" s="26"/>
    </row>
    <row r="8" spans="1:8" ht="11.25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26">
        <f t="shared" si="1"/>
        <v>0</v>
      </c>
      <c r="H8" s="26"/>
    </row>
    <row r="9" spans="1:8" ht="11.25">
      <c r="A9" s="11" t="s">
        <v>12</v>
      </c>
      <c r="B9" s="10">
        <v>13839497.34</v>
      </c>
      <c r="C9" s="10">
        <v>3926346.93</v>
      </c>
      <c r="D9" s="10">
        <f t="shared" si="0"/>
        <v>17765844.27</v>
      </c>
      <c r="E9" s="10">
        <v>12479961.29</v>
      </c>
      <c r="F9" s="10">
        <v>12479961.29</v>
      </c>
      <c r="G9" s="26">
        <f t="shared" si="1"/>
        <v>-1359536.0500000007</v>
      </c>
      <c r="H9" s="26"/>
    </row>
    <row r="10" spans="1:8" ht="11.25">
      <c r="A10" s="11" t="s">
        <v>13</v>
      </c>
      <c r="B10" s="10">
        <v>1055392</v>
      </c>
      <c r="C10" s="10">
        <v>297740</v>
      </c>
      <c r="D10" s="10">
        <f t="shared" si="0"/>
        <v>1353132</v>
      </c>
      <c r="E10" s="10">
        <v>998081.19</v>
      </c>
      <c r="F10" s="10">
        <v>998081.19</v>
      </c>
      <c r="G10" s="26">
        <f t="shared" si="1"/>
        <v>-57310.810000000056</v>
      </c>
      <c r="H10" s="26"/>
    </row>
    <row r="11" spans="1:8" ht="11.25">
      <c r="A11" s="11" t="s">
        <v>14</v>
      </c>
      <c r="B11" s="10">
        <v>1074554.83</v>
      </c>
      <c r="C11" s="10">
        <v>263800</v>
      </c>
      <c r="D11" s="10">
        <f t="shared" si="0"/>
        <v>1338354.83</v>
      </c>
      <c r="E11" s="10">
        <v>942351.3</v>
      </c>
      <c r="F11" s="10">
        <v>942351.3</v>
      </c>
      <c r="G11" s="26">
        <f t="shared" si="1"/>
        <v>-132203.53000000003</v>
      </c>
      <c r="H11" s="26"/>
    </row>
    <row r="12" spans="1:8" ht="11.25">
      <c r="A12" s="11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26">
        <f t="shared" si="1"/>
        <v>0</v>
      </c>
      <c r="H12" s="26"/>
    </row>
    <row r="13" spans="1:8" ht="11.25">
      <c r="A13" s="17" t="s">
        <v>16</v>
      </c>
      <c r="B13" s="13">
        <f>SUM(B14:B24)</f>
        <v>49782657.9</v>
      </c>
      <c r="C13" s="13">
        <f>SUM(C14:C24)</f>
        <v>4971283.33</v>
      </c>
      <c r="D13" s="13">
        <f t="shared" si="0"/>
        <v>54753941.23</v>
      </c>
      <c r="E13" s="13">
        <f>SUM(E14:E24)</f>
        <v>52845124.46</v>
      </c>
      <c r="F13" s="13">
        <f>SUM(F14:F24)</f>
        <v>52845124.46</v>
      </c>
      <c r="G13" s="27">
        <f t="shared" si="1"/>
        <v>3062466.5600000024</v>
      </c>
      <c r="H13" s="27"/>
    </row>
    <row r="14" spans="1:8" ht="11.25">
      <c r="A14" s="12" t="s">
        <v>17</v>
      </c>
      <c r="B14" s="10">
        <v>24472027.98</v>
      </c>
      <c r="C14" s="10">
        <v>2279830.38</v>
      </c>
      <c r="D14" s="10">
        <f t="shared" si="0"/>
        <v>26751858.36</v>
      </c>
      <c r="E14" s="10">
        <v>25925536.09</v>
      </c>
      <c r="F14" s="10">
        <v>25925536.09</v>
      </c>
      <c r="G14" s="26">
        <f t="shared" si="1"/>
        <v>1453508.1099999994</v>
      </c>
      <c r="H14" s="26"/>
    </row>
    <row r="15" spans="1:8" ht="11.25">
      <c r="A15" s="12" t="s">
        <v>18</v>
      </c>
      <c r="B15" s="23">
        <v>20068724.91</v>
      </c>
      <c r="C15" s="10">
        <v>2273697</v>
      </c>
      <c r="D15" s="10">
        <f t="shared" si="0"/>
        <v>22342421.91</v>
      </c>
      <c r="E15" s="10">
        <v>21633125.05</v>
      </c>
      <c r="F15" s="10">
        <v>21633125.05</v>
      </c>
      <c r="G15" s="26">
        <f t="shared" si="1"/>
        <v>1564400.1400000006</v>
      </c>
      <c r="H15" s="31"/>
    </row>
    <row r="16" spans="1:8" ht="11.25">
      <c r="A16" s="12" t="s">
        <v>19</v>
      </c>
      <c r="B16" s="23">
        <v>1100965.01</v>
      </c>
      <c r="C16" s="10">
        <v>268437.08</v>
      </c>
      <c r="D16" s="10">
        <f t="shared" si="0"/>
        <v>1369402.09</v>
      </c>
      <c r="E16" s="10">
        <v>1369402.09</v>
      </c>
      <c r="F16" s="10">
        <v>1369402.09</v>
      </c>
      <c r="G16" s="26">
        <f t="shared" si="1"/>
        <v>268437.0800000001</v>
      </c>
      <c r="H16" s="31"/>
    </row>
    <row r="17" spans="1:8" ht="11.25">
      <c r="A17" s="12" t="s">
        <v>20</v>
      </c>
      <c r="B17" s="10">
        <v>0</v>
      </c>
      <c r="C17" s="10">
        <v>0</v>
      </c>
      <c r="D17" s="10">
        <f t="shared" si="0"/>
        <v>0</v>
      </c>
      <c r="E17" s="10">
        <f>SUM(C17+D17)</f>
        <v>0</v>
      </c>
      <c r="F17" s="10">
        <f>SUM(D17+E17)</f>
        <v>0</v>
      </c>
      <c r="G17" s="26">
        <f t="shared" si="1"/>
        <v>0</v>
      </c>
      <c r="H17" s="32"/>
    </row>
    <row r="18" spans="1:8" ht="11.25">
      <c r="A18" s="12" t="s">
        <v>21</v>
      </c>
      <c r="B18" s="10">
        <v>0</v>
      </c>
      <c r="C18" s="10">
        <v>0</v>
      </c>
      <c r="D18" s="10">
        <f t="shared" si="0"/>
        <v>0</v>
      </c>
      <c r="E18" s="10">
        <f>SUM(C18+D18)</f>
        <v>0</v>
      </c>
      <c r="F18" s="10">
        <f>SUM(D18+E18)</f>
        <v>0</v>
      </c>
      <c r="G18" s="26">
        <f t="shared" si="1"/>
        <v>0</v>
      </c>
      <c r="H18" s="26"/>
    </row>
    <row r="19" spans="1:8" ht="11.25">
      <c r="A19" s="12" t="s">
        <v>22</v>
      </c>
      <c r="B19" s="23">
        <v>2205220</v>
      </c>
      <c r="C19" s="10">
        <v>100000</v>
      </c>
      <c r="D19" s="10">
        <f t="shared" si="0"/>
        <v>2305220</v>
      </c>
      <c r="E19" s="10">
        <v>2343772.57</v>
      </c>
      <c r="F19" s="10">
        <v>2343772.57</v>
      </c>
      <c r="G19" s="26">
        <f t="shared" si="1"/>
        <v>138552.56999999983</v>
      </c>
      <c r="H19" s="31"/>
    </row>
    <row r="20" spans="1:8" ht="11.25">
      <c r="A20" s="12" t="s">
        <v>23</v>
      </c>
      <c r="B20" s="10">
        <v>0</v>
      </c>
      <c r="C20" s="10">
        <v>0</v>
      </c>
      <c r="D20" s="10">
        <f t="shared" si="0"/>
        <v>0</v>
      </c>
      <c r="E20" s="10">
        <f>SUM(C20+D20)</f>
        <v>0</v>
      </c>
      <c r="F20" s="10">
        <f>SUM(D20+E20)</f>
        <v>0</v>
      </c>
      <c r="G20" s="26">
        <f t="shared" si="1"/>
        <v>0</v>
      </c>
      <c r="H20" s="26"/>
    </row>
    <row r="21" spans="1:8" ht="11.25">
      <c r="A21" s="12" t="s">
        <v>24</v>
      </c>
      <c r="B21" s="10">
        <v>0</v>
      </c>
      <c r="C21" s="10">
        <v>0</v>
      </c>
      <c r="D21" s="10">
        <f t="shared" si="0"/>
        <v>0</v>
      </c>
      <c r="E21" s="10">
        <f>SUM(C21+D21)</f>
        <v>0</v>
      </c>
      <c r="F21" s="10">
        <f>SUM(D21+E21)</f>
        <v>0</v>
      </c>
      <c r="G21" s="26">
        <f t="shared" si="1"/>
        <v>0</v>
      </c>
      <c r="H21" s="26"/>
    </row>
    <row r="22" spans="1:8" ht="11.25">
      <c r="A22" s="12" t="s">
        <v>25</v>
      </c>
      <c r="B22" s="23">
        <v>672656</v>
      </c>
      <c r="C22" s="10">
        <v>49318.87</v>
      </c>
      <c r="D22" s="10">
        <f t="shared" si="0"/>
        <v>721974.87</v>
      </c>
      <c r="E22" s="10">
        <v>755486.66</v>
      </c>
      <c r="F22" s="10">
        <v>755486.66</v>
      </c>
      <c r="G22" s="26">
        <f t="shared" si="1"/>
        <v>82830.66000000003</v>
      </c>
      <c r="H22" s="31"/>
    </row>
    <row r="23" spans="1:8" ht="11.25">
      <c r="A23" s="12" t="s">
        <v>26</v>
      </c>
      <c r="B23" s="23">
        <v>1263064</v>
      </c>
      <c r="C23" s="10">
        <v>0</v>
      </c>
      <c r="D23" s="10">
        <f t="shared" si="0"/>
        <v>1263064</v>
      </c>
      <c r="E23" s="10">
        <v>817802</v>
      </c>
      <c r="F23" s="10">
        <v>817802</v>
      </c>
      <c r="G23" s="26">
        <f t="shared" si="1"/>
        <v>-445262</v>
      </c>
      <c r="H23" s="31"/>
    </row>
    <row r="24" spans="1:8" ht="11.25">
      <c r="A24" s="12" t="s">
        <v>27</v>
      </c>
      <c r="B24" s="10">
        <v>0</v>
      </c>
      <c r="C24" s="10">
        <v>0</v>
      </c>
      <c r="D24" s="10">
        <f t="shared" si="0"/>
        <v>0</v>
      </c>
      <c r="E24" s="10">
        <v>0</v>
      </c>
      <c r="F24" s="10">
        <v>0</v>
      </c>
      <c r="G24" s="26">
        <f t="shared" si="1"/>
        <v>0</v>
      </c>
      <c r="H24" s="26"/>
    </row>
    <row r="25" spans="1:8" ht="11.25">
      <c r="A25" s="17" t="s">
        <v>28</v>
      </c>
      <c r="B25" s="24">
        <f>SUM(B26:B30)</f>
        <v>1270058.28</v>
      </c>
      <c r="C25" s="13">
        <f>SUM(C26:C30)</f>
        <v>86403.45</v>
      </c>
      <c r="D25" s="13">
        <f t="shared" si="0"/>
        <v>1356461.73</v>
      </c>
      <c r="E25" s="13">
        <f>SUM(E26:E30)</f>
        <v>1281822.3199999998</v>
      </c>
      <c r="F25" s="13">
        <f>SUM(F26:F30)</f>
        <v>1281822.3199999998</v>
      </c>
      <c r="G25" s="27">
        <f t="shared" si="1"/>
        <v>11764.039999999804</v>
      </c>
      <c r="H25" s="33"/>
    </row>
    <row r="26" spans="1:8" ht="11.25">
      <c r="A26" s="12" t="s">
        <v>29</v>
      </c>
      <c r="B26" s="23">
        <v>100000</v>
      </c>
      <c r="C26" s="10">
        <v>0</v>
      </c>
      <c r="D26" s="10">
        <f t="shared" si="0"/>
        <v>100000</v>
      </c>
      <c r="E26" s="10">
        <v>7070.3</v>
      </c>
      <c r="F26" s="10">
        <v>7070.3</v>
      </c>
      <c r="G26" s="26">
        <f t="shared" si="1"/>
        <v>-92929.7</v>
      </c>
      <c r="H26" s="31"/>
    </row>
    <row r="27" spans="1:8" ht="11.25">
      <c r="A27" s="12" t="s">
        <v>30</v>
      </c>
      <c r="B27" s="23">
        <v>74952</v>
      </c>
      <c r="C27" s="10">
        <v>0</v>
      </c>
      <c r="D27" s="10">
        <f t="shared" si="0"/>
        <v>74952</v>
      </c>
      <c r="E27" s="10">
        <v>82499.28</v>
      </c>
      <c r="F27" s="10">
        <v>82499.28</v>
      </c>
      <c r="G27" s="26">
        <f t="shared" si="1"/>
        <v>7547.279999999999</v>
      </c>
      <c r="H27" s="31"/>
    </row>
    <row r="28" spans="1:8" ht="11.25">
      <c r="A28" s="12" t="s">
        <v>31</v>
      </c>
      <c r="B28" s="23">
        <v>333000</v>
      </c>
      <c r="C28" s="10">
        <v>86403.45</v>
      </c>
      <c r="D28" s="10">
        <f t="shared" si="0"/>
        <v>419403.45</v>
      </c>
      <c r="E28" s="10">
        <v>479468.48</v>
      </c>
      <c r="F28" s="10">
        <v>479468.48</v>
      </c>
      <c r="G28" s="26">
        <f t="shared" si="1"/>
        <v>146468.47999999998</v>
      </c>
      <c r="H28" s="31"/>
    </row>
    <row r="29" spans="1:8" ht="11.25">
      <c r="A29" s="12" t="s">
        <v>32</v>
      </c>
      <c r="B29" s="10">
        <v>0</v>
      </c>
      <c r="C29" s="10">
        <v>0</v>
      </c>
      <c r="D29" s="10">
        <f t="shared" si="0"/>
        <v>0</v>
      </c>
      <c r="E29" s="10">
        <v>0</v>
      </c>
      <c r="F29" s="10">
        <v>0</v>
      </c>
      <c r="G29" s="26">
        <f t="shared" si="1"/>
        <v>0</v>
      </c>
      <c r="H29" s="31"/>
    </row>
    <row r="30" spans="1:8" ht="11.25">
      <c r="A30" s="12" t="s">
        <v>33</v>
      </c>
      <c r="B30" s="23">
        <v>762106.28</v>
      </c>
      <c r="C30" s="10">
        <v>0</v>
      </c>
      <c r="D30" s="10">
        <f t="shared" si="0"/>
        <v>762106.28</v>
      </c>
      <c r="E30" s="10">
        <v>712784.26</v>
      </c>
      <c r="F30" s="10">
        <v>712784.26</v>
      </c>
      <c r="G30" s="26">
        <f t="shared" si="1"/>
        <v>-49322.02000000002</v>
      </c>
      <c r="H30" s="31"/>
    </row>
    <row r="31" spans="1:8" ht="11.25">
      <c r="A31" s="17" t="s">
        <v>34</v>
      </c>
      <c r="B31" s="24">
        <v>0</v>
      </c>
      <c r="C31" s="13">
        <v>0</v>
      </c>
      <c r="D31" s="13">
        <v>0</v>
      </c>
      <c r="E31" s="13">
        <v>0</v>
      </c>
      <c r="F31" s="13">
        <v>0</v>
      </c>
      <c r="G31" s="27">
        <f t="shared" si="1"/>
        <v>0</v>
      </c>
      <c r="H31" s="31"/>
    </row>
    <row r="32" spans="1:8" ht="11.25">
      <c r="A32" s="11" t="s">
        <v>35</v>
      </c>
      <c r="B32" s="13">
        <f>SUM(B33)</f>
        <v>251920</v>
      </c>
      <c r="C32" s="13">
        <f>SUM(C33)</f>
        <v>0</v>
      </c>
      <c r="D32" s="13">
        <f t="shared" si="0"/>
        <v>251920</v>
      </c>
      <c r="E32" s="13">
        <f>SUM(E33)</f>
        <v>250297.5</v>
      </c>
      <c r="F32" s="13">
        <f>SUM(F33)</f>
        <v>250297.5</v>
      </c>
      <c r="G32" s="27">
        <f t="shared" si="1"/>
        <v>-1622.5</v>
      </c>
      <c r="H32" s="27"/>
    </row>
    <row r="33" spans="1:8" ht="11.25">
      <c r="A33" s="12" t="s">
        <v>36</v>
      </c>
      <c r="B33" s="23">
        <v>251920</v>
      </c>
      <c r="C33" s="10">
        <v>0</v>
      </c>
      <c r="D33" s="10">
        <f t="shared" si="0"/>
        <v>251920</v>
      </c>
      <c r="E33" s="10">
        <v>250297.5</v>
      </c>
      <c r="F33" s="10">
        <v>250297.5</v>
      </c>
      <c r="G33" s="26">
        <f t="shared" si="1"/>
        <v>-1622.5</v>
      </c>
      <c r="H33" s="31"/>
    </row>
    <row r="34" spans="1:8" ht="11.25">
      <c r="A34" s="11" t="s">
        <v>37</v>
      </c>
      <c r="B34" s="13">
        <f>SUM(B35:B36)</f>
        <v>2500000</v>
      </c>
      <c r="C34" s="13">
        <f>SUM(C35:C36)</f>
        <v>3316732.89</v>
      </c>
      <c r="D34" s="13">
        <f t="shared" si="0"/>
        <v>5816732.890000001</v>
      </c>
      <c r="E34" s="13">
        <f>SUM(E35:E36)</f>
        <v>5816732.89</v>
      </c>
      <c r="F34" s="13">
        <f>SUM(F35:F36)</f>
        <v>5816732.89</v>
      </c>
      <c r="G34" s="27">
        <f t="shared" si="1"/>
        <v>3316732.8899999997</v>
      </c>
      <c r="H34" s="26"/>
    </row>
    <row r="35" spans="1:8" ht="11.25">
      <c r="A35" s="12" t="s">
        <v>38</v>
      </c>
      <c r="B35" s="10">
        <v>0</v>
      </c>
      <c r="C35" s="10">
        <v>0</v>
      </c>
      <c r="D35" s="10">
        <f t="shared" si="0"/>
        <v>0</v>
      </c>
      <c r="E35" s="10"/>
      <c r="F35" s="10"/>
      <c r="G35" s="26">
        <f t="shared" si="1"/>
        <v>0</v>
      </c>
      <c r="H35" s="26"/>
    </row>
    <row r="36" spans="1:8" ht="11.25">
      <c r="A36" s="12" t="s">
        <v>39</v>
      </c>
      <c r="B36" s="10">
        <v>2500000</v>
      </c>
      <c r="C36" s="10">
        <v>3316732.89</v>
      </c>
      <c r="D36" s="10">
        <f t="shared" si="0"/>
        <v>5816732.890000001</v>
      </c>
      <c r="E36" s="10">
        <v>5816732.89</v>
      </c>
      <c r="F36" s="10">
        <v>5816732.89</v>
      </c>
      <c r="G36" s="26">
        <f t="shared" si="1"/>
        <v>3316732.8899999997</v>
      </c>
      <c r="H36" s="26"/>
    </row>
    <row r="37" spans="1:8" ht="11.25">
      <c r="A37" s="9" t="s">
        <v>40</v>
      </c>
      <c r="B37" s="13">
        <f>SUM(B6:B13)+B25+B31+B32+B34</f>
        <v>74973924.15</v>
      </c>
      <c r="C37" s="13">
        <f>SUM(C6:C13)+C25+C31+C32+C34</f>
        <v>13298106.6</v>
      </c>
      <c r="D37" s="13">
        <f>SUM(D6:D13)+D25+D31+D32+D34</f>
        <v>88272030.75</v>
      </c>
      <c r="E37" s="13">
        <f>SUM(E6:E13)+E25+E31+E32+E34</f>
        <v>79990497.30999999</v>
      </c>
      <c r="F37" s="13">
        <f>SUM(F6:F13)+F25+F31+F32+F34</f>
        <v>79990497.30999999</v>
      </c>
      <c r="G37" s="27">
        <f t="shared" si="1"/>
        <v>5016573.1599999815</v>
      </c>
      <c r="H37" s="27"/>
    </row>
    <row r="38" spans="1:8" ht="11.25">
      <c r="A38" s="9" t="s">
        <v>41</v>
      </c>
      <c r="B38" s="14"/>
      <c r="C38" s="14"/>
      <c r="D38" s="14"/>
      <c r="E38" s="14"/>
      <c r="F38" s="14"/>
      <c r="G38" s="30"/>
      <c r="H38" s="30"/>
    </row>
    <row r="39" spans="1:8" ht="4.5" customHeight="1">
      <c r="A39" s="15"/>
      <c r="B39" s="10"/>
      <c r="C39" s="10"/>
      <c r="D39" s="10"/>
      <c r="E39" s="10"/>
      <c r="F39" s="10"/>
      <c r="G39" s="26"/>
      <c r="H39" s="26"/>
    </row>
    <row r="40" spans="1:8" ht="11.25">
      <c r="A40" s="9" t="s">
        <v>42</v>
      </c>
      <c r="B40" s="10"/>
      <c r="C40" s="10"/>
      <c r="D40" s="10"/>
      <c r="E40" s="10"/>
      <c r="F40" s="10"/>
      <c r="G40" s="26"/>
      <c r="H40" s="26"/>
    </row>
    <row r="41" spans="1:8" ht="11.25">
      <c r="A41" s="11" t="s">
        <v>43</v>
      </c>
      <c r="B41" s="10">
        <f>SUM(B42:B49)</f>
        <v>33742705.28</v>
      </c>
      <c r="C41" s="10">
        <f>SUM(C42:C49)</f>
        <v>14286690.629999999</v>
      </c>
      <c r="D41" s="10">
        <f>SUM(B41+C41)</f>
        <v>48029395.91</v>
      </c>
      <c r="E41" s="10">
        <f>SUM(E42:E49)</f>
        <v>47946833.870000005</v>
      </c>
      <c r="F41" s="10">
        <f>SUM(F42:F49)</f>
        <v>47946833.870000005</v>
      </c>
      <c r="G41" s="26">
        <f aca="true" t="shared" si="2" ref="G41:G70">F41-B41</f>
        <v>14204128.590000004</v>
      </c>
      <c r="H41" s="26"/>
    </row>
    <row r="42" spans="1:8" ht="11.25">
      <c r="A42" s="12" t="s">
        <v>44</v>
      </c>
      <c r="B42" s="10">
        <v>0</v>
      </c>
      <c r="C42" s="10">
        <v>0</v>
      </c>
      <c r="D42" s="10">
        <f>SUM(B42+C42)</f>
        <v>0</v>
      </c>
      <c r="E42" s="10">
        <f>SUM(C42+D42)</f>
        <v>0</v>
      </c>
      <c r="F42" s="10">
        <f>SUM(D42+E42)</f>
        <v>0</v>
      </c>
      <c r="G42" s="26">
        <f t="shared" si="2"/>
        <v>0</v>
      </c>
      <c r="H42" s="26"/>
    </row>
    <row r="43" spans="1:8" ht="11.25">
      <c r="A43" s="12" t="s">
        <v>45</v>
      </c>
      <c r="B43" s="10">
        <v>0</v>
      </c>
      <c r="C43" s="10">
        <v>0</v>
      </c>
      <c r="D43" s="10">
        <f>SUM(B43+C43)</f>
        <v>0</v>
      </c>
      <c r="E43" s="10">
        <f>SUM(C43+D43)</f>
        <v>0</v>
      </c>
      <c r="F43" s="10">
        <f>SUM(D43+E43)</f>
        <v>0</v>
      </c>
      <c r="G43" s="26">
        <f t="shared" si="2"/>
        <v>0</v>
      </c>
      <c r="H43" s="26"/>
    </row>
    <row r="44" spans="1:8" ht="11.25">
      <c r="A44" s="12" t="s">
        <v>46</v>
      </c>
      <c r="B44" s="10">
        <v>21477430</v>
      </c>
      <c r="C44" s="10">
        <v>9171573.91</v>
      </c>
      <c r="D44" s="10">
        <f>SUM(B44+C44)</f>
        <v>30649003.91</v>
      </c>
      <c r="E44" s="10">
        <v>30598953.27</v>
      </c>
      <c r="F44" s="10">
        <v>30598953.27</v>
      </c>
      <c r="G44" s="26">
        <f t="shared" si="2"/>
        <v>9121523.27</v>
      </c>
      <c r="H44" s="26"/>
    </row>
    <row r="45" spans="1:8" ht="22.5">
      <c r="A45" s="16" t="s">
        <v>47</v>
      </c>
      <c r="B45" s="10">
        <v>12265275.280000001</v>
      </c>
      <c r="C45" s="10">
        <v>5115116.72</v>
      </c>
      <c r="D45" s="10">
        <f>SUM(B45+C45)</f>
        <v>17380392</v>
      </c>
      <c r="E45" s="10">
        <v>17347880.6</v>
      </c>
      <c r="F45" s="10">
        <v>17347880.6</v>
      </c>
      <c r="G45" s="26">
        <f t="shared" si="2"/>
        <v>5082605.32</v>
      </c>
      <c r="H45" s="26"/>
    </row>
    <row r="46" spans="1:8" ht="11.25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26">
        <f t="shared" si="2"/>
        <v>0</v>
      </c>
      <c r="H46" s="26"/>
    </row>
    <row r="47" spans="1:8" ht="11.25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26">
        <f t="shared" si="2"/>
        <v>0</v>
      </c>
      <c r="H47" s="26"/>
    </row>
    <row r="48" spans="1:8" ht="11.25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26">
        <f t="shared" si="2"/>
        <v>0</v>
      </c>
      <c r="H48" s="26"/>
    </row>
    <row r="49" spans="1:8" ht="11.25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26">
        <f t="shared" si="2"/>
        <v>0</v>
      </c>
      <c r="H49" s="26"/>
    </row>
    <row r="50" spans="1:8" ht="11.25">
      <c r="A50" s="34" t="s">
        <v>52</v>
      </c>
      <c r="B50" s="10">
        <f>SUM(B51:B54)</f>
        <v>2.12</v>
      </c>
      <c r="C50" s="35">
        <f>SUM(C51:C54)</f>
        <v>62558573.73</v>
      </c>
      <c r="D50" s="10">
        <f>SUM(B50+C50)</f>
        <v>62558575.849999994</v>
      </c>
      <c r="E50" s="10">
        <f>SUM(E51:E54)</f>
        <v>56430230.09</v>
      </c>
      <c r="F50" s="10">
        <f>SUM(F51:F54)</f>
        <v>56430230.09</v>
      </c>
      <c r="G50" s="26">
        <f t="shared" si="2"/>
        <v>56430227.970000006</v>
      </c>
      <c r="H50" s="26"/>
    </row>
    <row r="51" spans="1:8" ht="11.25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26">
        <f t="shared" si="2"/>
        <v>0</v>
      </c>
      <c r="H51" s="26"/>
    </row>
    <row r="52" spans="1:8" ht="11.25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26">
        <f t="shared" si="2"/>
        <v>0</v>
      </c>
      <c r="H52" s="26"/>
    </row>
    <row r="53" spans="1:8" ht="11.25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26">
        <f t="shared" si="2"/>
        <v>0</v>
      </c>
      <c r="H53" s="26"/>
    </row>
    <row r="54" spans="1:8" ht="11.25">
      <c r="A54" s="12" t="s">
        <v>56</v>
      </c>
      <c r="B54" s="25">
        <v>2.12</v>
      </c>
      <c r="C54" s="10">
        <v>62558573.73</v>
      </c>
      <c r="D54" s="10">
        <f>SUM(B54+C54)</f>
        <v>62558575.849999994</v>
      </c>
      <c r="E54" s="10">
        <v>56430230.09</v>
      </c>
      <c r="F54" s="10">
        <v>56430230.09</v>
      </c>
      <c r="G54" s="26">
        <f t="shared" si="2"/>
        <v>56430227.970000006</v>
      </c>
      <c r="H54" s="29"/>
    </row>
    <row r="55" spans="1:8" ht="11.25">
      <c r="A55" s="11" t="s">
        <v>57</v>
      </c>
      <c r="B55" s="10">
        <f>SUM(B56:B57)</f>
        <v>0</v>
      </c>
      <c r="C55" s="10">
        <f>SUM(C56:C57)</f>
        <v>0</v>
      </c>
      <c r="D55" s="10">
        <f>SUM(D56:D57)</f>
        <v>0</v>
      </c>
      <c r="E55" s="10">
        <f>SUM(E56:E57)</f>
        <v>0</v>
      </c>
      <c r="F55" s="10">
        <f>SUM(F56:F57)</f>
        <v>0</v>
      </c>
      <c r="G55" s="26">
        <f t="shared" si="2"/>
        <v>0</v>
      </c>
      <c r="H55" s="26"/>
    </row>
    <row r="56" spans="1:8" ht="11.25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26">
        <f t="shared" si="2"/>
        <v>0</v>
      </c>
      <c r="H56" s="26"/>
    </row>
    <row r="57" spans="1:8" ht="11.25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26">
        <f t="shared" si="2"/>
        <v>0</v>
      </c>
      <c r="H57" s="26"/>
    </row>
    <row r="58" spans="1:8" ht="11.25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26">
        <f t="shared" si="2"/>
        <v>0</v>
      </c>
      <c r="H58" s="26"/>
    </row>
    <row r="59" spans="1:8" ht="11.25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26">
        <f t="shared" si="2"/>
        <v>0</v>
      </c>
      <c r="H59" s="26"/>
    </row>
    <row r="60" spans="1:8" ht="11.25">
      <c r="A60" s="9" t="s">
        <v>62</v>
      </c>
      <c r="B60" s="13">
        <f>B41+B50+B55+B58+B59</f>
        <v>33742707.4</v>
      </c>
      <c r="C60" s="13">
        <f>C41+C50+C55+C58+C59</f>
        <v>76845264.36</v>
      </c>
      <c r="D60" s="13">
        <f>D41+D50+D55+D58+D59</f>
        <v>110587971.75999999</v>
      </c>
      <c r="E60" s="13">
        <f>E41+E50+E55+E58+E59</f>
        <v>104377063.96000001</v>
      </c>
      <c r="F60" s="13">
        <f>F41+F50+F55+F58+F59</f>
        <v>104377063.96000001</v>
      </c>
      <c r="G60" s="27">
        <f t="shared" si="2"/>
        <v>70634356.56</v>
      </c>
      <c r="H60" s="27"/>
    </row>
    <row r="61" spans="1:8" ht="4.5" customHeight="1">
      <c r="A61" s="15"/>
      <c r="B61" s="10"/>
      <c r="C61" s="10"/>
      <c r="D61" s="10"/>
      <c r="E61" s="10"/>
      <c r="F61" s="10"/>
      <c r="G61" s="26"/>
      <c r="H61" s="26"/>
    </row>
    <row r="62" spans="1:8" ht="11.25">
      <c r="A62" s="9" t="s">
        <v>63</v>
      </c>
      <c r="B62" s="13">
        <f>SUM(B63)</f>
        <v>0</v>
      </c>
      <c r="C62" s="13">
        <f>SUM(C63)</f>
        <v>0</v>
      </c>
      <c r="D62" s="13">
        <f>SUM(D63)</f>
        <v>0</v>
      </c>
      <c r="E62" s="13">
        <f>SUM(E63)</f>
        <v>0</v>
      </c>
      <c r="F62" s="13">
        <f>SUM(F63)</f>
        <v>0</v>
      </c>
      <c r="G62" s="27">
        <f t="shared" si="2"/>
        <v>0</v>
      </c>
      <c r="H62" s="27"/>
    </row>
    <row r="63" spans="1:8" ht="11.25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26">
        <f t="shared" si="2"/>
        <v>0</v>
      </c>
      <c r="H63" s="26"/>
    </row>
    <row r="64" spans="1:8" ht="4.5" customHeight="1">
      <c r="A64" s="15"/>
      <c r="B64" s="10"/>
      <c r="C64" s="10"/>
      <c r="D64" s="10"/>
      <c r="E64" s="10"/>
      <c r="F64" s="10"/>
      <c r="G64" s="26"/>
      <c r="H64" s="26"/>
    </row>
    <row r="65" spans="1:8" ht="11.25">
      <c r="A65" s="9" t="s">
        <v>65</v>
      </c>
      <c r="B65" s="13">
        <f>B37+B60+B62</f>
        <v>108716631.55000001</v>
      </c>
      <c r="C65" s="13">
        <f>C37+C60+C62</f>
        <v>90143370.96</v>
      </c>
      <c r="D65" s="13">
        <f>D37+D60+D62</f>
        <v>198860002.51</v>
      </c>
      <c r="E65" s="13">
        <f>E37+E60+E62</f>
        <v>184367561.26999998</v>
      </c>
      <c r="F65" s="13">
        <f>F37+F60+F62</f>
        <v>184367561.26999998</v>
      </c>
      <c r="G65" s="27">
        <f t="shared" si="2"/>
        <v>75650929.71999997</v>
      </c>
      <c r="H65" s="27"/>
    </row>
    <row r="66" spans="1:8" ht="4.5" customHeight="1">
      <c r="A66" s="15"/>
      <c r="B66" s="10"/>
      <c r="C66" s="10"/>
      <c r="D66" s="10"/>
      <c r="E66" s="10"/>
      <c r="F66" s="10"/>
      <c r="G66" s="26"/>
      <c r="H66" s="26"/>
    </row>
    <row r="67" spans="1:8" ht="11.25">
      <c r="A67" s="9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26">
        <f t="shared" si="2"/>
        <v>0</v>
      </c>
      <c r="H67" s="26"/>
    </row>
    <row r="68" spans="1:8" ht="11.25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26">
        <f t="shared" si="2"/>
        <v>0</v>
      </c>
      <c r="H68" s="26"/>
    </row>
    <row r="69" spans="1:8" ht="11.25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26">
        <f t="shared" si="2"/>
        <v>0</v>
      </c>
      <c r="H69" s="26"/>
    </row>
    <row r="70" spans="1:8" ht="11.25">
      <c r="A70" s="17" t="s">
        <v>69</v>
      </c>
      <c r="B70" s="13">
        <f>B68+B69</f>
        <v>0</v>
      </c>
      <c r="C70" s="13">
        <f>C68+C69</f>
        <v>0</v>
      </c>
      <c r="D70" s="13">
        <f>D68+D69</f>
        <v>0</v>
      </c>
      <c r="E70" s="13">
        <f>E68+E69</f>
        <v>0</v>
      </c>
      <c r="F70" s="13">
        <f>F68+F69</f>
        <v>0</v>
      </c>
      <c r="G70" s="27">
        <f t="shared" si="2"/>
        <v>0</v>
      </c>
      <c r="H70" s="27"/>
    </row>
    <row r="71" spans="1:8" ht="4.5" customHeight="1">
      <c r="A71" s="18"/>
      <c r="B71" s="19"/>
      <c r="C71" s="19"/>
      <c r="D71" s="19"/>
      <c r="E71" s="19"/>
      <c r="F71" s="19"/>
      <c r="G71" s="28"/>
      <c r="H71" s="26"/>
    </row>
    <row r="73" spans="1:4" ht="11.25">
      <c r="A73" s="36" t="s">
        <v>72</v>
      </c>
      <c r="B73" s="37"/>
      <c r="C73" s="37"/>
      <c r="D73" s="38"/>
    </row>
    <row r="74" spans="1:4" ht="11.25">
      <c r="A74" s="39"/>
      <c r="B74" s="40"/>
      <c r="C74" s="40"/>
      <c r="D74" s="41"/>
    </row>
    <row r="75" spans="1:4" ht="11.25">
      <c r="A75" s="40"/>
      <c r="B75" s="42"/>
      <c r="C75" s="40"/>
      <c r="D75" s="40"/>
    </row>
    <row r="76" spans="1:4" ht="12">
      <c r="A76" s="43" t="s">
        <v>73</v>
      </c>
      <c r="B76" s="50" t="s">
        <v>74</v>
      </c>
      <c r="C76" s="50"/>
      <c r="D76" s="50"/>
    </row>
    <row r="77" spans="1:4" ht="12.75">
      <c r="A77" s="44" t="s">
        <v>75</v>
      </c>
      <c r="B77" s="44"/>
      <c r="C77" s="45"/>
      <c r="D77" s="40"/>
    </row>
  </sheetData>
  <sheetProtection/>
  <autoFilter ref="A3:G71"/>
  <mergeCells count="3">
    <mergeCell ref="A1:G1"/>
    <mergeCell ref="B2:F2"/>
    <mergeCell ref="B76:D76"/>
  </mergeCells>
  <printOptions/>
  <pageMargins left="0.7086614173228347" right="0.7086614173228347" top="0.7480314960629921" bottom="0.7480314960629921" header="0.31496062992125984" footer="0.31496062992125984"/>
  <pageSetup orientation="landscape" scale="80" r:id="rId1"/>
  <ignoredErrors>
    <ignoredError sqref="D13:D24 D32:D34 D26 D41 D50" formula="1"/>
    <ignoredError sqref="D25" formula="1" formulaRange="1"/>
    <ignoredError sqref="B25:C25 E25:F25 B55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Vickito</cp:lastModifiedBy>
  <cp:lastPrinted>2018-01-31T05:08:05Z</cp:lastPrinted>
  <dcterms:created xsi:type="dcterms:W3CDTF">2017-01-11T17:22:08Z</dcterms:created>
  <dcterms:modified xsi:type="dcterms:W3CDTF">2018-01-31T05:16:40Z</dcterms:modified>
  <cp:category/>
  <cp:version/>
  <cp:contentType/>
  <cp:contentStatus/>
</cp:coreProperties>
</file>