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946" firstSheet="9" activeTab="25"/>
  </bookViews>
  <sheets>
    <sheet name="Notas a los E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 " sheetId="19" r:id="rId19"/>
    <sheet name="VHP-01" sheetId="20" r:id="rId20"/>
    <sheet name="VHP-02" sheetId="21" r:id="rId21"/>
    <sheet name="EFE-01  " sheetId="22" r:id="rId22"/>
    <sheet name="EFE-02" sheetId="23" r:id="rId23"/>
    <sheet name="Conciliacion_Ig" sheetId="24" r:id="rId24"/>
    <sheet name="Conciliacion_Eg" sheetId="25" r:id="rId25"/>
    <sheet name="Memoria" sheetId="26" r:id="rId26"/>
  </sheets>
  <externalReferences>
    <externalReference r:id="rId29"/>
  </externalReferences>
  <definedNames>
    <definedName name="_xlnm.Print_Area" localSheetId="17">'ERA-02'!$A$1:$E$14</definedName>
    <definedName name="_xlnm.Print_Area" localSheetId="2">'ESF-01'!$A$1:$E$109</definedName>
    <definedName name="_xlnm.Print_Area" localSheetId="6">'ESF-06 '!$A$1:$G$12</definedName>
    <definedName name="_xlnm.Print_Area" localSheetId="7">'ESF-07'!$A$1:$E$12</definedName>
    <definedName name="_xlnm.Print_Area" localSheetId="9">'ESF-09'!$A$1:$F$27</definedName>
    <definedName name="_xlnm.Print_Area" localSheetId="11">'ESF-11'!$A$1:$D$13</definedName>
    <definedName name="_xlnm.Print_Area" localSheetId="15">'ESF-15'!$A$1:$AA$17</definedName>
    <definedName name="_xlnm.Print_Area" localSheetId="25">'Memoria'!$A$1:$E$39</definedName>
    <definedName name="_xlnm.Print_Area" localSheetId="0">'Notas a los Edos Financieros'!$A$1:$B$38</definedName>
    <definedName name="_xlnm.Print_Area" localSheetId="19">'VHP-01'!$A$1:$G$11</definedName>
    <definedName name="_xlnm.Print_Titles" localSheetId="21">'EFE-01  '!$1:$7</definedName>
    <definedName name="_xlnm.Print_Titles" localSheetId="16">'ERA-01'!$1:$7</definedName>
    <definedName name="_xlnm.Print_Titles" localSheetId="18">'ERA-03 '!$1:$7</definedName>
    <definedName name="_xlnm.Print_Titles" localSheetId="0">'Notas a los Edos Financieros'!$1:$7</definedName>
  </definedNames>
  <calcPr fullCalcOnLoad="1"/>
</workbook>
</file>

<file path=xl/sharedStrings.xml><?xml version="1.0" encoding="utf-8"?>
<sst xmlns="http://schemas.openxmlformats.org/spreadsheetml/2006/main" count="1558" uniqueCount="1022">
  <si>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</si>
  <si>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</si>
  <si>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</si>
  <si>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</si>
  <si>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</si>
  <si>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</si>
  <si>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</si>
  <si>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</si>
  <si>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</si>
  <si>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</si>
  <si>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</si>
  <si>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</si>
  <si>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</si>
  <si>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</si>
  <si>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</si>
  <si>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</si>
  <si>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</si>
  <si>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</si>
  <si>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</si>
  <si>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</si>
  <si>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</si>
  <si>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</si>
  <si>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</si>
  <si>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</si>
  <si>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</si>
  <si>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</si>
  <si>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</si>
  <si>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</si>
  <si>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</si>
  <si>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</si>
  <si>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</si>
  <si>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</si>
  <si>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</si>
  <si>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</si>
  <si>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</si>
  <si>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</si>
  <si>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</si>
  <si>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</si>
  <si>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</si>
  <si>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</si>
  <si>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</si>
  <si>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</si>
  <si>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</si>
  <si>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</si>
  <si>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</si>
  <si>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</si>
  <si>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</si>
  <si>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</si>
  <si>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</si>
  <si>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</si>
  <si>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</si>
  <si>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</si>
  <si>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</si>
  <si>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</si>
  <si>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</si>
  <si>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</si>
  <si>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</si>
  <si>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</si>
  <si>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</si>
  <si>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</si>
  <si>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</si>
  <si>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</si>
  <si>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</si>
  <si>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</si>
  <si>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</si>
  <si>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</si>
  <si>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</si>
  <si>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</si>
  <si>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</si>
  <si>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</si>
  <si>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</si>
  <si>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</si>
  <si>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</si>
  <si>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</si>
  <si>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</si>
  <si>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</si>
  <si>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</si>
  <si>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</si>
  <si>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</si>
  <si>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</si>
  <si>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</si>
  <si>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</si>
  <si>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</si>
  <si>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</si>
  <si>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</si>
  <si>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</si>
  <si>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</si>
  <si>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</si>
  <si>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</si>
  <si>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</si>
  <si>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</si>
  <si>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</si>
  <si>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</si>
  <si>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</si>
  <si>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</si>
  <si>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</si>
  <si>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</si>
  <si>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r>
      <t xml:space="preserve">NOTAS A LOS ESTADOS FINANCIEROS DE </t>
    </r>
    <r>
      <rPr>
        <b/>
        <sz val="8"/>
        <color indexed="10"/>
        <rFont val="Arial"/>
        <family val="2"/>
      </rPr>
      <t>MES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AÑO</t>
    </r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</si>
  <si>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</si>
  <si>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</si>
  <si>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</si>
  <si>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</si>
  <si>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</si>
  <si>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</si>
  <si>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</si>
  <si>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</si>
  <si>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</si>
  <si>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</si>
  <si>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</si>
  <si>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</si>
  <si>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</si>
  <si>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</si>
  <si>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</si>
  <si>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</si>
  <si>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</si>
  <si>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</si>
  <si>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</si>
  <si>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</si>
  <si>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</si>
  <si>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</si>
  <si>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</si>
  <si>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</si>
  <si>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</si>
  <si>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</si>
  <si>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</si>
  <si>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</si>
  <si>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</si>
  <si>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</si>
  <si>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</si>
  <si>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</si>
  <si>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</si>
  <si>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</si>
  <si>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</si>
  <si>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</si>
  <si>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</si>
  <si>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</si>
  <si>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</si>
  <si>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</si>
  <si>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</si>
  <si>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</si>
  <si>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</si>
  <si>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</si>
  <si>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</si>
  <si>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</si>
  <si>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</si>
  <si>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</si>
  <si>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</si>
  <si>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</si>
  <si>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</si>
  <si>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</si>
  <si>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</si>
  <si>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</si>
  <si>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</si>
  <si>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</si>
  <si>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</si>
  <si>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</si>
  <si>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</si>
  <si>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</si>
  <si>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</si>
  <si>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</si>
  <si>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</si>
  <si>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</si>
  <si>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</si>
  <si>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</si>
  <si>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</si>
  <si>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</si>
  <si>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</si>
  <si>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</si>
  <si>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</si>
  <si>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</si>
  <si>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</si>
  <si>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</si>
  <si>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</si>
  <si>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</si>
  <si>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</si>
  <si>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</si>
  <si>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</si>
  <si>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</si>
  <si>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</si>
  <si>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</si>
  <si>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</si>
  <si>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</si>
  <si>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</si>
  <si>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</si>
  <si>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</si>
  <si>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</si>
  <si>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</si>
  <si>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</si>
  <si>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</si>
  <si>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</si>
  <si>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4100  Y  4200    INGRESOS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</si>
  <si>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</si>
  <si>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</si>
  <si>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</si>
  <si>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</si>
  <si>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</si>
  <si>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</si>
  <si>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</si>
  <si>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</si>
  <si>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</si>
  <si>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</si>
  <si>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</si>
  <si>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</si>
  <si>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</si>
  <si>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</si>
  <si>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</si>
  <si>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</si>
  <si>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</si>
  <si>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</si>
  <si>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</si>
  <si>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</si>
  <si>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</si>
  <si>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</si>
  <si>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</si>
  <si>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</si>
  <si>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</si>
  <si>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</si>
  <si>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</si>
  <si>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</si>
  <si>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</si>
  <si>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</si>
  <si>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</si>
  <si>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</si>
  <si>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</si>
  <si>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</si>
  <si>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</si>
  <si>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</si>
  <si>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</si>
  <si>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</si>
  <si>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</si>
  <si>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</si>
  <si>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</si>
  <si>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</si>
  <si>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</si>
  <si>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</si>
  <si>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</si>
  <si>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</si>
  <si>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</si>
  <si>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</si>
  <si>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</si>
  <si>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</si>
  <si>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</si>
  <si>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</si>
  <si>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</si>
  <si>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</si>
  <si>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</si>
  <si>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</si>
  <si>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</si>
  <si>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</si>
  <si>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</si>
  <si>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</si>
  <si>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</si>
  <si>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</si>
  <si>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</si>
  <si>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</si>
  <si>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</si>
  <si>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</si>
  <si>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</si>
  <si>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</si>
  <si>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</si>
  <si>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</si>
  <si>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</si>
  <si>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</si>
  <si>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</si>
  <si>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</si>
  <si>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</si>
  <si>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</si>
  <si>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</si>
  <si>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</si>
  <si>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</si>
  <si>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1131    ANTICIPO A PROVEEDORES POR ADQUISICIÓN DE BIENES Y PRESTACIÓN DE SERVICIOS A CORTO PLAZO</t>
  </si>
  <si>
    <t>1132    ANTICIPO A PROVEEDORES POR ADQUISICIÓN DE BIENES INMUEBLES Y MUEBLES A CORTO PLAZO</t>
  </si>
  <si>
    <t>1133    ANTICIPO A PROVEEDORES POR ADQUISICIÓN DE BIENES INTANGIBLES A CORTO PLAZO</t>
  </si>
  <si>
    <t>1134    ANTICIPO A CONTRATISTAS POR OBRAS PÚBLICAS A CORTO PLAZO</t>
  </si>
  <si>
    <t>1139    OTROS DERECHOS A RECIBIR BIENES O SERVICIOS A CORTO PLAZO</t>
  </si>
  <si>
    <t>2110  Y  2120    CUENTAS Y DOCUMENTOS POR PAGAR (2111 al 2119 y 2121 al 2129)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</si>
  <si>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</si>
  <si>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</si>
  <si>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</si>
  <si>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</si>
  <si>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</si>
  <si>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EXTRACCIONDEAGUA2010 O639977355</t>
  </si>
  <si>
    <t>O642800248ZONAS PRIO</t>
  </si>
  <si>
    <t>REC. OPCIONES PRODUCTIVAS 2003</t>
  </si>
  <si>
    <t>O645484470 DRENAJE L</t>
  </si>
  <si>
    <t>O651924191 TECHO DIGNO 2010</t>
  </si>
  <si>
    <t>O613197443 PAV. 4 CALLES 2009</t>
  </si>
  <si>
    <t>O588407857LINEA DE C</t>
  </si>
  <si>
    <t>CAMINO SANTA BARBARA-TORREON</t>
  </si>
  <si>
    <t>PAV. CAMINO EL TORREON</t>
  </si>
  <si>
    <t>O613197416</t>
  </si>
  <si>
    <t>FOPAM 2011</t>
  </si>
  <si>
    <t>CASA CULT 11 6540</t>
  </si>
  <si>
    <t>O668560140 zonas pri</t>
  </si>
  <si>
    <t>O683970555 FAIM 2011</t>
  </si>
  <si>
    <t>O801339198 FOGONES 2011</t>
  </si>
  <si>
    <t>O689941249 PAV. CALLES 2011</t>
  </si>
  <si>
    <t>O688642101 ADRENEL 2011</t>
  </si>
  <si>
    <t>O686920515 FORT DE I</t>
  </si>
  <si>
    <t>O807703120 PROTAR</t>
  </si>
  <si>
    <t>ZONAS PRIORITARIAS 2012</t>
  </si>
  <si>
    <t>FOPEDEP 2013 O860649803</t>
  </si>
  <si>
    <t>O884796150</t>
  </si>
  <si>
    <t>ZONAS PRIORITARIAS 2013</t>
  </si>
  <si>
    <t>O887852271</t>
  </si>
  <si>
    <t>EMPLEO TEMPORAL 2013</t>
  </si>
  <si>
    <t>3X1 TECHO FIRME GACHUPINES 2013</t>
  </si>
  <si>
    <t>3X1 CALENTADORES OCAMPO 2013</t>
  </si>
  <si>
    <t>O897839150-FAIM 2013</t>
  </si>
  <si>
    <t>0206886019 FAMI 2013</t>
  </si>
  <si>
    <t>0898003079 3X1 CALEN</t>
  </si>
  <si>
    <t>0226402136 3X1 CALEN</t>
  </si>
  <si>
    <t>0226402127 3X1 RED E</t>
  </si>
  <si>
    <t>O238170933 INSUMOS A</t>
  </si>
  <si>
    <t>O243950250 ESPA DEPO</t>
  </si>
  <si>
    <t>246160872 EMP TEM 14</t>
  </si>
  <si>
    <t>0254452871 2X1 SAN R</t>
  </si>
  <si>
    <t>0898003088 PROG IMP</t>
  </si>
  <si>
    <t>0258624050 IMP P/CON</t>
  </si>
  <si>
    <t>0258624069 FAIM 2014</t>
  </si>
  <si>
    <t>O279667744 3X1 Ocampo 2015</t>
  </si>
  <si>
    <t>9544144 3X1 ANTON 15</t>
  </si>
  <si>
    <t>O279652889 3X1 La Tinaja 2015</t>
  </si>
  <si>
    <t>9644455 3X1 Escon 15</t>
  </si>
  <si>
    <t>O275349323 3X1 El Potrero 2015</t>
  </si>
  <si>
    <t>9645416 3X1 Hacien15</t>
  </si>
  <si>
    <t>9699576 3X1 VistaH15</t>
  </si>
  <si>
    <t>9696520 3X1 S Regi15</t>
  </si>
  <si>
    <t>9693378 3X1 S Barb15</t>
  </si>
  <si>
    <t>9674434 3X1 SJTore15</t>
  </si>
  <si>
    <t>9685953 3X1 SPI 2015</t>
  </si>
  <si>
    <t>O279671750 3X1 San Isidro 2015</t>
  </si>
  <si>
    <t>O898003109 3X1 El Tropezón 2015</t>
  </si>
  <si>
    <t>O898003097 3X1 El Rosario 2015</t>
  </si>
  <si>
    <t>5349305 3X1 CabraG15</t>
  </si>
  <si>
    <t>75349293 3X1 20Nov15</t>
  </si>
  <si>
    <t>O279545422 3X1 Jesús María 2015</t>
  </si>
  <si>
    <t>O275349314 3X1 El Pájaro 2015</t>
  </si>
  <si>
    <t>9664462 3X1 Pta Gu15</t>
  </si>
  <si>
    <t>9660811 3X1 SanFco15</t>
  </si>
  <si>
    <t>COMITE JESUS MARIA 0278706477</t>
  </si>
  <si>
    <t>IMPUL AL DES DEL HO</t>
  </si>
  <si>
    <t>OPC PRODUCT 2015 847</t>
  </si>
  <si>
    <t>0282709635 PIDMC 2015</t>
  </si>
  <si>
    <t>0282709644 PROG. INT DE SUST</t>
  </si>
  <si>
    <t>0279553829 CODE 2015</t>
  </si>
  <si>
    <t>279553810 P MARCH 15</t>
  </si>
  <si>
    <t>0296985548 PROGRAMA PIFBCC 2015</t>
  </si>
  <si>
    <t>0400959953 FAMI Fed Proy</t>
  </si>
  <si>
    <t>0408241074 PIDH Dormitorio</t>
  </si>
  <si>
    <t>FAMI 2015 Mejor V II</t>
  </si>
  <si>
    <t>FAMI 2015 Ben,proy,a</t>
  </si>
  <si>
    <t>Programas Estatales</t>
  </si>
  <si>
    <t>Contribuyentes Clientes</t>
  </si>
  <si>
    <t>Ingreso mal clasificado en 2012</t>
  </si>
  <si>
    <t>Terrenos</t>
  </si>
  <si>
    <t>Edificación no habitacional</t>
  </si>
  <si>
    <t>Constr Obras</t>
  </si>
  <si>
    <t>División terrenos</t>
  </si>
  <si>
    <t>Construc víascom</t>
  </si>
  <si>
    <t>Otras construcc</t>
  </si>
  <si>
    <t>Trabajos de acabados</t>
  </si>
  <si>
    <t>Muebles de oficina y estantería</t>
  </si>
  <si>
    <t>Muebles excepto ofic</t>
  </si>
  <si>
    <t>Computadoras</t>
  </si>
  <si>
    <t>Otros mobiliarios</t>
  </si>
  <si>
    <t>Equipo de audio y de video</t>
  </si>
  <si>
    <t>Camaras fotograficas y de video</t>
  </si>
  <si>
    <t>Automóviles y camiones</t>
  </si>
  <si>
    <t>Carrocerías y remolques</t>
  </si>
  <si>
    <t>Otro equipo de transporte</t>
  </si>
  <si>
    <t>Maquinaria y equipo industrial</t>
  </si>
  <si>
    <t>maq y eqConstruc</t>
  </si>
  <si>
    <t>Sist AA calefacció</t>
  </si>
  <si>
    <t>Eq Comunicación</t>
  </si>
  <si>
    <t>Eq de generación</t>
  </si>
  <si>
    <t>Herramientas</t>
  </si>
  <si>
    <t>Otros equipos</t>
  </si>
  <si>
    <t>Otros bienes artísti</t>
  </si>
  <si>
    <t>Arboles y plantas</t>
  </si>
  <si>
    <t>Software</t>
  </si>
  <si>
    <t>Licencia informatica</t>
  </si>
  <si>
    <t>Amort Acum Software</t>
  </si>
  <si>
    <t>Amort Acum Licencias</t>
  </si>
  <si>
    <t>Estudios, Formulació</t>
  </si>
  <si>
    <t>INGRESOS POR CLASIFICAR</t>
  </si>
  <si>
    <t>PREDIAL URBANO  CORRIENTE</t>
  </si>
  <si>
    <t>PREDIAL RUSTICO CORRIENTE</t>
  </si>
  <si>
    <t>TRASLACIÓN DE DOMINIO</t>
  </si>
  <si>
    <t>DIVISIÓN Y LOTIFICACIÓN</t>
  </si>
  <si>
    <t>DIVERSIONES Y ESPECTACULOS</t>
  </si>
  <si>
    <t>PREDIAL URBANO REZAGO</t>
  </si>
  <si>
    <t>PREDIAL RUSTICO REZAGO</t>
  </si>
  <si>
    <t>RECARGOS PREDIAL</t>
  </si>
  <si>
    <t>RECARGOS DE AGUA POTABLE</t>
  </si>
  <si>
    <t>SERVICIO DE ALUMBRADO PUBLICO</t>
  </si>
  <si>
    <t>AGUA CONSUMO DOMÉSTICO</t>
  </si>
  <si>
    <t>AGUA CONSUMO COMERCIAL</t>
  </si>
  <si>
    <t>AGUA CONSUMO INDUSTRIAL</t>
  </si>
  <si>
    <t>AGUA CONSUMO MIXTO</t>
  </si>
  <si>
    <t>AGUA SERVICIO PÚBLICO</t>
  </si>
  <si>
    <t>DRENAJE  DOMÉSTICO</t>
  </si>
  <si>
    <t>DRENAJE  COMERCIAL</t>
  </si>
  <si>
    <t>DRENAJE  INDUSTRIAL</t>
  </si>
  <si>
    <t>DRENAJE  MIXTO</t>
  </si>
  <si>
    <t>DRENAJE TARI SER PUB</t>
  </si>
  <si>
    <t>MILIGRAMOS DE DESCARGA</t>
  </si>
  <si>
    <t>CONTRATO DE AGUA</t>
  </si>
  <si>
    <t>CONTRATO DE DRENAJE</t>
  </si>
  <si>
    <t>INHUMACIONES</t>
  </si>
  <si>
    <t>PERMISO POR DEPOSITO DE RESTOS</t>
  </si>
  <si>
    <t>LIC P/ COLOCA LAPIDA</t>
  </si>
  <si>
    <t>LIC P/ CONST MONUMEN</t>
  </si>
  <si>
    <t>PERM P/ TRAS CADAVER</t>
  </si>
  <si>
    <t>SACRIFICIO</t>
  </si>
  <si>
    <t>Permiso Exhumación</t>
  </si>
  <si>
    <t>Permiso para const</t>
  </si>
  <si>
    <t>DUPLICADO DE RECIBO</t>
  </si>
  <si>
    <t>CONSTANCIAS DE NO ADEUDO</t>
  </si>
  <si>
    <t>CAMBIOS DE TITULAR</t>
  </si>
  <si>
    <t>SUSP VOLUNTARIA TOMA</t>
  </si>
  <si>
    <t>AGUA PARA CONSTRUCCIÓN</t>
  </si>
  <si>
    <t>LIMPIEZA DE DESCARGA SANITARIA</t>
  </si>
  <si>
    <t>RECONEXION DE TOMA EN LA RED</t>
  </si>
  <si>
    <t>REINSTALACIÓN DE TOMA</t>
  </si>
  <si>
    <t>REUBICACION DE MEDIDOR</t>
  </si>
  <si>
    <t>AGUA PARA PIPAS</t>
  </si>
  <si>
    <t>TRANSPORTE DE AGUA EN PIPA</t>
  </si>
  <si>
    <t>VENTA DE AGUA TRATADA EN PLANTA</t>
  </si>
  <si>
    <t>CARGO EXC CONTAMINAN</t>
  </si>
  <si>
    <t>CARTAS DE FACTIBILIDAD</t>
  </si>
  <si>
    <t>VIVIENDA POPULAR</t>
  </si>
  <si>
    <t>VIG SEG PUB EV ESPEC</t>
  </si>
  <si>
    <t>LIC CONST Y AMPLIACI</t>
  </si>
  <si>
    <t>PROR DE LIC DE CONST</t>
  </si>
  <si>
    <t>ANAL FACTIBIL DIVISI</t>
  </si>
  <si>
    <t>LICEN FACT USO HABIT</t>
  </si>
  <si>
    <t>LICEN FACT USO INDUS</t>
  </si>
  <si>
    <t>LICEN FACT USO COMER</t>
  </si>
  <si>
    <t>CERTI NUMERO OFICIAL</t>
  </si>
  <si>
    <t>CER TER OBRA EDIFICI</t>
  </si>
  <si>
    <t>REV PROY EXPED CONST</t>
  </si>
  <si>
    <t>LIC ANUAL COLOC ANUN</t>
  </si>
  <si>
    <t>PERM SEM COLOC ANUNC</t>
  </si>
  <si>
    <t>PERM DIA DIF FONETIC</t>
  </si>
  <si>
    <t>PER COLOC ANUN MOVIL</t>
  </si>
  <si>
    <t>PERM EVENT VTA ALCOH</t>
  </si>
  <si>
    <t>CONS VAL FIS PRO RAI</t>
  </si>
  <si>
    <t>CERT EXPED SRIO AYUN</t>
  </si>
  <si>
    <t>TRAM DEREC CONCESIÓN</t>
  </si>
  <si>
    <t>CONSTANCIA DE NO INFRACCIÒN</t>
  </si>
  <si>
    <t>REZ. AGUA CONSUMO DOMÉSTICO</t>
  </si>
  <si>
    <t>REZ. AGUA CONSUMO COMERCIAL</t>
  </si>
  <si>
    <t>REZ. AGUA CONSUMO INDUSTRIAL</t>
  </si>
  <si>
    <t>REZ. AGUA CONSUMO MIXTO</t>
  </si>
  <si>
    <t>REZ AGUA SER PÚBLICO</t>
  </si>
  <si>
    <t>REZ. DRENAJE  DOMÉSTICO</t>
  </si>
  <si>
    <t>REZ. DRENAJE COMERCIAL</t>
  </si>
  <si>
    <t>REZ. DRENAJE INDUSTRIAL</t>
  </si>
  <si>
    <t>REZ. DRENAJE MIXTO</t>
  </si>
  <si>
    <t>REZ. DRENAJE SER PUB</t>
  </si>
  <si>
    <t>RENTA DE RETROEXCAVADORA</t>
  </si>
  <si>
    <t>RENTA DE RODILLO</t>
  </si>
  <si>
    <t>RENTA DE TOLVA</t>
  </si>
  <si>
    <t>RENTA DE GRUA</t>
  </si>
  <si>
    <t>RENTA DE LOCALES TIPO "A"</t>
  </si>
  <si>
    <t>RENTA DE LOCALES TIPO "B"</t>
  </si>
  <si>
    <t>RENTA CANCHA FUTBOL 7</t>
  </si>
  <si>
    <t>PRODUCTOS FINANCIEROS</t>
  </si>
  <si>
    <t>VENTA DE MATERIAL HIDRAULICO</t>
  </si>
  <si>
    <t>VENTA DE HIPOCLORITO DE SODIO</t>
  </si>
  <si>
    <t>FORMAS VALORADAS</t>
  </si>
  <si>
    <t>TIANGUISTAS</t>
  </si>
  <si>
    <t>DIAS DE FERIA</t>
  </si>
  <si>
    <t>PUESTOS SEMIFIJOS</t>
  </si>
  <si>
    <t>DÍA DE FECHAS ESPECIALES</t>
  </si>
  <si>
    <t>Venta de Alimentos</t>
  </si>
  <si>
    <t>Eventos Privados</t>
  </si>
  <si>
    <t>MULT  FALTAS POLICIA</t>
  </si>
  <si>
    <t>MULT  FALTAS TRANSIT</t>
  </si>
  <si>
    <t>MULTAS PREDIAL</t>
  </si>
  <si>
    <t>SANCIONES A CONTRATISTAS</t>
  </si>
  <si>
    <t>REINT RESPONS ADMVAS</t>
  </si>
  <si>
    <t>HONORARIOS DE COBRANZA PREDIAL</t>
  </si>
  <si>
    <t>GASTOS DE COBRANZA PREDIAL</t>
  </si>
  <si>
    <t>GASTOS DE EJECUCION PREDIAL</t>
  </si>
  <si>
    <t>GTOS  EJEC AGUA POTA</t>
  </si>
  <si>
    <t>REFR PADRON CONTRATI</t>
  </si>
  <si>
    <t>BASES PARA CONCURSOS</t>
  </si>
  <si>
    <t>Inscripción Liguillas COMUDE</t>
  </si>
  <si>
    <t>Inscripción padrón</t>
  </si>
  <si>
    <t>REFRENDO DE PERITOS FISCALES</t>
  </si>
  <si>
    <t>Ref padrón d proveed</t>
  </si>
  <si>
    <t>ANUEN FTAS EVTOS PAR</t>
  </si>
  <si>
    <t>ANUEN FTAS EVTOS PUB</t>
  </si>
  <si>
    <t>TRAMITACIÒN DE PASAPORTE</t>
  </si>
  <si>
    <t>ANUEN P/CARERA CABAL</t>
  </si>
  <si>
    <t>ANUENCIA PARA JARIPEO</t>
  </si>
  <si>
    <t>ANUENCIA PARA PELEAS DE GALLOS</t>
  </si>
  <si>
    <t>Otros Ingresos</t>
  </si>
  <si>
    <t>DESCARGAS</t>
  </si>
  <si>
    <t>RAMAL</t>
  </si>
  <si>
    <t>CUADROS DE MEDICIÓN</t>
  </si>
  <si>
    <t>MEDIDORES</t>
  </si>
  <si>
    <t>*INGRESOS DE GESTIÓN</t>
  </si>
  <si>
    <t>FONDO GENERAL</t>
  </si>
  <si>
    <t>TENENCIA</t>
  </si>
  <si>
    <t>IEPS</t>
  </si>
  <si>
    <t>DER LICENC ALCOHOLES</t>
  </si>
  <si>
    <t>ISAN</t>
  </si>
  <si>
    <t>FONDO DE FOMENTO MUNICIPAL</t>
  </si>
  <si>
    <t>IEPS DE GASOLINAS</t>
  </si>
  <si>
    <t>FONDO FISCALIZACIÓN</t>
  </si>
  <si>
    <t>RAMO 33 FONDO 1</t>
  </si>
  <si>
    <t>APORTACIONES FONDO 2 FORTAMUN</t>
  </si>
  <si>
    <t>CONVENIOS ESTATALES</t>
  </si>
  <si>
    <t>CONVENIOS BENEFICIARIOS</t>
  </si>
  <si>
    <t>CONVENIOS  CON EL MUNICIPIO</t>
  </si>
  <si>
    <t>CONVENIOS  CON LA FEDERACION</t>
  </si>
  <si>
    <t>*PARTICIPACIONES, APORTACIONES</t>
  </si>
  <si>
    <t>Sueldos Base</t>
  </si>
  <si>
    <t>Honorarios</t>
  </si>
  <si>
    <t>Honorarios asimilados</t>
  </si>
  <si>
    <t>Remuneraciones para eventuales</t>
  </si>
  <si>
    <t>Prima Vacacional</t>
  </si>
  <si>
    <t>Gratificación de fin de año</t>
  </si>
  <si>
    <t>Remun Horas extra</t>
  </si>
  <si>
    <t>Compensaciones por servicios</t>
  </si>
  <si>
    <t>Aportaciones IMSS</t>
  </si>
  <si>
    <t>Seguros</t>
  </si>
  <si>
    <t>Cuotas para el fondo de ahorro</t>
  </si>
  <si>
    <t>Liquid por indem</t>
  </si>
  <si>
    <t>Otras prestaciones</t>
  </si>
  <si>
    <t>Estím Productividad</t>
  </si>
  <si>
    <t>Materiales y útiles de oficina</t>
  </si>
  <si>
    <t>Equipos menores de oficina</t>
  </si>
  <si>
    <t>Maty útiles impresi</t>
  </si>
  <si>
    <t>Mat y útiles Tec In</t>
  </si>
  <si>
    <t>Mat impreso  e info</t>
  </si>
  <si>
    <t>Material de limpieza</t>
  </si>
  <si>
    <t>Prod Alimen instal</t>
  </si>
  <si>
    <t>Mat Constr Mineral</t>
  </si>
  <si>
    <t>Mat Constr Concret</t>
  </si>
  <si>
    <t>Mat Constr Cal Yes</t>
  </si>
  <si>
    <t>Mat Constr Madera</t>
  </si>
  <si>
    <t>Mat Constr Vidrio</t>
  </si>
  <si>
    <t>Material eléctrico y electrónico</t>
  </si>
  <si>
    <t>Estructuras y manufacturas</t>
  </si>
  <si>
    <t>Materiales complementarios</t>
  </si>
  <si>
    <t>Materiales diversos</t>
  </si>
  <si>
    <t>Sustancias químicas</t>
  </si>
  <si>
    <t>Fertilizantes y abonos</t>
  </si>
  <si>
    <t>Medicinas y prod far</t>
  </si>
  <si>
    <t>Fibras sintéticas</t>
  </si>
  <si>
    <t>Combus p Seg pub</t>
  </si>
  <si>
    <t>Combus p Serv pub</t>
  </si>
  <si>
    <t>Vestuario y uniformes</t>
  </si>
  <si>
    <t>Prendas de seguridad</t>
  </si>
  <si>
    <t>Artículos deportivos</t>
  </si>
  <si>
    <t>Materiales de seguridad pública</t>
  </si>
  <si>
    <t>Prendas Protec Seg</t>
  </si>
  <si>
    <t>Herramientas menores</t>
  </si>
  <si>
    <t>Ref Edificios</t>
  </si>
  <si>
    <t>Ref Mobiliario</t>
  </si>
  <si>
    <t>Ref Eq Cómputo</t>
  </si>
  <si>
    <t>Ref Eq Transporte</t>
  </si>
  <si>
    <t>Ref Otros Equipos</t>
  </si>
  <si>
    <t>Servicio de energía eléctrica</t>
  </si>
  <si>
    <t>Alumbrado público</t>
  </si>
  <si>
    <t>Servicio de gas</t>
  </si>
  <si>
    <t>Servicio de agua</t>
  </si>
  <si>
    <t>Servicio telefonía tradicional</t>
  </si>
  <si>
    <t>Servicio telefonía celular</t>
  </si>
  <si>
    <t>Serv Telecomunicac</t>
  </si>
  <si>
    <t>Servicio postal</t>
  </si>
  <si>
    <t>Arrendam Edificios</t>
  </si>
  <si>
    <t>Otros Arrendamientos</t>
  </si>
  <si>
    <t>Serv de diseño</t>
  </si>
  <si>
    <t>Serv Consultoría</t>
  </si>
  <si>
    <t>Serv Procesos</t>
  </si>
  <si>
    <t>Servicios de capacitación</t>
  </si>
  <si>
    <t>Serv Inv Desarroll</t>
  </si>
  <si>
    <t>Impresiones docofic</t>
  </si>
  <si>
    <t>Serv Profesionales</t>
  </si>
  <si>
    <t>Serv Financieros</t>
  </si>
  <si>
    <t>Seguro de bienes patrimoniales</t>
  </si>
  <si>
    <t>Fletes y maniobras</t>
  </si>
  <si>
    <t>Instal Mobil Adm</t>
  </si>
  <si>
    <t>Instal BInformat</t>
  </si>
  <si>
    <t>Mantto Vehíc</t>
  </si>
  <si>
    <t>Rep Eq Defensa</t>
  </si>
  <si>
    <t>Instal Maqy otros</t>
  </si>
  <si>
    <t>Difusión Activ Gub</t>
  </si>
  <si>
    <t>Serv Revelado Fotog</t>
  </si>
  <si>
    <t>Pasajes terr Nac</t>
  </si>
  <si>
    <t>Viáticos nacionales</t>
  </si>
  <si>
    <t>Viáticos Extranjero</t>
  </si>
  <si>
    <t>Otros Serv Traslado</t>
  </si>
  <si>
    <t>Gto CeremTitulares</t>
  </si>
  <si>
    <t>Otros impuestos y derechos</t>
  </si>
  <si>
    <t>Sentencias</t>
  </si>
  <si>
    <t>Penas multas acc</t>
  </si>
  <si>
    <t>Impuesto sobre nóminas</t>
  </si>
  <si>
    <t>Otros impuestos</t>
  </si>
  <si>
    <t>Transf Asignaciones</t>
  </si>
  <si>
    <t>Gto Activ Cult</t>
  </si>
  <si>
    <t>Funerales y pagas de defunción</t>
  </si>
  <si>
    <t>Premios estímulos</t>
  </si>
  <si>
    <t>Becas</t>
  </si>
  <si>
    <t>Pensiones</t>
  </si>
  <si>
    <t>CONVENIOS DE REASIGNACION</t>
  </si>
  <si>
    <t>Otros Convenios</t>
  </si>
  <si>
    <t>Computadoras y equipo periférico</t>
  </si>
  <si>
    <t>Amort Software</t>
  </si>
  <si>
    <t>Amort Licencias inf</t>
  </si>
  <si>
    <t>DONACIONES DE BIENES MUEBLES</t>
  </si>
  <si>
    <t>Ahorro/ Desahorro</t>
  </si>
  <si>
    <t>Resultado Ejerc Ante</t>
  </si>
  <si>
    <t>Rectificaciones de r</t>
  </si>
  <si>
    <t>Aplic Remanente CP</t>
  </si>
  <si>
    <t>Aplic Rem Cta Pub 14</t>
  </si>
  <si>
    <t>Aplic Rem Faims 2014</t>
  </si>
  <si>
    <t>Aplic Rem Fortam 14</t>
  </si>
  <si>
    <t>Aplic Rem Con Est 14</t>
  </si>
  <si>
    <t>Aplic Rem Con Fed 14</t>
  </si>
  <si>
    <t>Resultado de 2012</t>
  </si>
  <si>
    <t>Resultado de 2013</t>
  </si>
  <si>
    <t>Resultado del Ejercicio</t>
  </si>
  <si>
    <t>Aplicación de remanente FONDO 1</t>
  </si>
  <si>
    <t>BANORTE 816000513</t>
  </si>
  <si>
    <t>FONDO I 2011 0668560122</t>
  </si>
  <si>
    <t>FONDO I 2012</t>
  </si>
  <si>
    <t>FONDO I 2010</t>
  </si>
  <si>
    <t>FONDO II 2011</t>
  </si>
  <si>
    <t>FONDO II 2012</t>
  </si>
  <si>
    <t>FONDO II 2013 0859012111</t>
  </si>
  <si>
    <t>FONDO I 2013 0859012120</t>
  </si>
  <si>
    <t>0882190503 REINTEGRO</t>
  </si>
  <si>
    <t>FAISM 2014 0206886046</t>
  </si>
  <si>
    <t>FORTAMUN 2014 0206886037</t>
  </si>
  <si>
    <t>0265120242 FAISM 2015</t>
  </si>
  <si>
    <t>0265120251 FORTAMUN 2015</t>
  </si>
  <si>
    <t>Banorte  0400959935</t>
  </si>
  <si>
    <t>*1112 BANCOS/TESORERIA</t>
  </si>
  <si>
    <t>O835582597SISTEMA DE</t>
  </si>
  <si>
    <t>O897917414</t>
  </si>
  <si>
    <t>O897914262</t>
  </si>
  <si>
    <t>3X1 TECHO FIRME EL TORREON 2013</t>
  </si>
  <si>
    <t>O896963348</t>
  </si>
  <si>
    <t>O201626199-3X1 PRODU</t>
  </si>
  <si>
    <t>3X1 LINEA AGUA GACHU</t>
  </si>
  <si>
    <t>O234090480 PROGRAMA PIESS 2014</t>
  </si>
  <si>
    <t>O243950269 ZONAS PRI</t>
  </si>
  <si>
    <t>O256606388 PR IM HOG</t>
  </si>
  <si>
    <t>*1115 Fondos de Afectación Específica</t>
  </si>
  <si>
    <t>FRANCISCO PEDROZA TORRES</t>
  </si>
  <si>
    <t>*1116 Depósitos de Terceros</t>
  </si>
  <si>
    <t>PROTAR 2011</t>
  </si>
  <si>
    <t>FAIM 2013</t>
  </si>
  <si>
    <t>J REFUGIO VAZQUEZ DEL CAMPO</t>
  </si>
  <si>
    <t>AGUSTIN GONZALEZ DIAZ DE LEON</t>
  </si>
  <si>
    <t>JOSE GUADALUPE ANDRADE ESPINOSA</t>
  </si>
  <si>
    <t>PAREDES HERNANDEZ JOSE RAMON</t>
  </si>
  <si>
    <t>FRANCISCO FLORES LOPEZ</t>
  </si>
  <si>
    <t>MARIO HUMBERTO GONZÁLEZ CASTILLO</t>
  </si>
  <si>
    <t>SILVIA SOTO CLAUDIO</t>
  </si>
  <si>
    <t>ISMAEL CEDILLO LIRA</t>
  </si>
  <si>
    <t>ARENAS ZAMARRIPA JAVIER</t>
  </si>
  <si>
    <t>GUILLERMO PALOMO NAVARRO</t>
  </si>
  <si>
    <t>LIBORIO LOZANO GARCIA</t>
  </si>
  <si>
    <t>VICTOR MANUEL TORRES MACIAS</t>
  </si>
  <si>
    <t>RAMON CASTILLO MENDOZA</t>
  </si>
  <si>
    <t>JUAN DE DIOS GUERRA MARTINEZ</t>
  </si>
  <si>
    <t>EFRAIN MARTINEZ MARTINEZ</t>
  </si>
  <si>
    <t>JUAN CARLOS LOPEZ BUENDIA</t>
  </si>
  <si>
    <t>RAMON CORTEZ DE LA ROSA</t>
  </si>
  <si>
    <t>EFREN GONZALEZ HERNANDEZ</t>
  </si>
  <si>
    <t>JOSÉ ANTONIO DAVILA LÓPEZ</t>
  </si>
  <si>
    <t>BOCANEGRA SERRANO JUAN PABLO</t>
  </si>
  <si>
    <t>ALBERTO GUZMAN CONTRERAS</t>
  </si>
  <si>
    <t>BANDA GUZMAN ALMA ELIZA</t>
  </si>
  <si>
    <t>SERVANDO ESPINOSA RODRÍGUEZ</t>
  </si>
  <si>
    <t>J. INES MÉNDEZ ESTRADA</t>
  </si>
  <si>
    <t>JOSE JUAN ESPINOSA RODRIGUEZ</t>
  </si>
  <si>
    <t>JUAN CARLOS CAPUCHINO MORENO</t>
  </si>
  <si>
    <t>JOSÉ DE JESÚS BRIBIESCAS CORTEZ</t>
  </si>
  <si>
    <t>ARISTEO PEREZ ESTRADA</t>
  </si>
  <si>
    <t>ERNESTO ESPINOSA RODRIGUEZ</t>
  </si>
  <si>
    <t>VICTOR MANUEL OLVERA CERVANTES</t>
  </si>
  <si>
    <t>CARRILLO GUTIERREZ MIGUEL</t>
  </si>
  <si>
    <t>MAURICIO ALVARADO MENDEZ</t>
  </si>
  <si>
    <t>CIBRIAN MARTINEZ LETICIA</t>
  </si>
  <si>
    <t>CAUDILLO HERRERA LUIS</t>
  </si>
  <si>
    <t>CAMPOS RODRIGUEZ MA. DEL REFUGIO</t>
  </si>
  <si>
    <t>FLORES GUERRERO FRANCISCO</t>
  </si>
  <si>
    <t>GARCIA MARQUEZ MA. GUADALUPE</t>
  </si>
  <si>
    <t>PIÑA GARCIA VICENCIO</t>
  </si>
  <si>
    <t>PEDROZA BELTRAN MARIANA GUADALUPE</t>
  </si>
  <si>
    <t>RODRIGUEZ JUAN ANTONIO</t>
  </si>
  <si>
    <t>ROBLEDO MORENO BERNARDO</t>
  </si>
  <si>
    <t>VILLEGAS CAHUE PEDRO</t>
  </si>
  <si>
    <t>VILLANUEVA ARRONA RAMIRO</t>
  </si>
  <si>
    <t>ORTIZ HERNANDEZ JUAN MANUEL</t>
  </si>
  <si>
    <t>ORTIZ TOVAR MANUELA</t>
  </si>
  <si>
    <t>ORTEGA AVILEZ ANTONIA</t>
  </si>
  <si>
    <t>TORRES PEDROZA HUMBERTO</t>
  </si>
  <si>
    <t>GABRIEL EUGENIO GALLO CHICO</t>
  </si>
  <si>
    <t>LARA AVILEZ GENARO ERICK</t>
  </si>
  <si>
    <t>TORRES MACIAS MARIANA</t>
  </si>
  <si>
    <t>Educadoras</t>
  </si>
  <si>
    <t>RANGEL  VELAZQUEZ  FRANCISCO</t>
  </si>
  <si>
    <t>GOMEZ DEL CAMPO MARTIN</t>
  </si>
  <si>
    <t>PORTUGAL  YAÑES FELIX</t>
  </si>
  <si>
    <t>TORRES  GONZALEZ EDUARDO</t>
  </si>
  <si>
    <t>GOMEZ DEL CAMPO FERNANDO</t>
  </si>
  <si>
    <t>ARMENDARIZ RAMIREZ JOSE GUADALUPE</t>
  </si>
  <si>
    <t>ZAMARRIPA  CAMPOS RODOLFO</t>
  </si>
  <si>
    <t>MENDEZ  LARA J. JESUS</t>
  </si>
  <si>
    <t>RODRIGUEZ  GONZALEZ JUAN MANUEL</t>
  </si>
  <si>
    <t>LARA BUSTAMANTE  MIGUEL</t>
  </si>
  <si>
    <t>ROMO  CARDONA  CARLOS</t>
  </si>
  <si>
    <t>RODRIGUEZ  CARDENAS J. JORGE</t>
  </si>
  <si>
    <t>SANDOVAL CONTRERAS TERESA</t>
  </si>
  <si>
    <t>VELAZQUEZ  LOPEZ JUAN MANUEL</t>
  </si>
  <si>
    <t>SANCHEZ  MEDINA ARISTEO</t>
  </si>
  <si>
    <t>PUENTE  PEREZ GILBERTO</t>
  </si>
  <si>
    <t>MEDELLIN RODRIGUEZ NORMA VERONICA</t>
  </si>
  <si>
    <t>MONTEMAYOR  LARA ERICK SILVANO</t>
  </si>
  <si>
    <t>LOPEZ  GARCIA NALLELY</t>
  </si>
  <si>
    <t>SALAS  PRADO MANUEL</t>
  </si>
  <si>
    <t>LOPEZ  NEGRETE ALEJANDRA FABIOLA</t>
  </si>
  <si>
    <t>MONTEMAYOR  LARA ERNESTO</t>
  </si>
  <si>
    <t>MORQUECHO  ROSAS J. GUADALUPE</t>
  </si>
  <si>
    <t>JESUS ALEJANDRO GONZALEZ VAZQUEZ</t>
  </si>
  <si>
    <t>ALMA DELIA FLORES</t>
  </si>
  <si>
    <t>FRANCISCO JUAREZ QUINTERO</t>
  </si>
  <si>
    <t>MUNICIPIO DE OCAMPO,GUANAJUATO</t>
  </si>
  <si>
    <t>JESUS ROGELIO TORRES DE LA TORRE</t>
  </si>
  <si>
    <t>Nombre de la cuenta Gastos por Comprobar</t>
  </si>
  <si>
    <t>PABLO ANTONIO MENDOZA DIAZ DE LEON</t>
  </si>
  <si>
    <t>DAVID MISAEL HERRERA ROMERO</t>
  </si>
  <si>
    <t>JUAN IGNACIO SOLIS GARCIA</t>
  </si>
  <si>
    <t>JUAN PABLO PEREZ MEJIA</t>
  </si>
  <si>
    <t>RAMIRO VILLANUEVA ARRONA</t>
  </si>
  <si>
    <t>GUTIERREZ MARTINEZ MARTIN JAVIER</t>
  </si>
  <si>
    <t>TORRES MANCILLA ISMAEL</t>
  </si>
  <si>
    <t>RODRIGUEZ GUZMAN MIGUEL ANGEL</t>
  </si>
  <si>
    <t>ORTIZ REYNA CESAR EFREN</t>
  </si>
  <si>
    <t>ROJAS  YBARRA ANA LY DEL SANJUAN</t>
  </si>
  <si>
    <t>BOCANEGRA  RANGEL ALDO MAURICIO</t>
  </si>
  <si>
    <t>Nombre de la cuenta Anticipos de Nómina</t>
  </si>
  <si>
    <t>1124 CONTRIBUYENTES CLIENTES</t>
  </si>
  <si>
    <t>MUNICIPIO DE OCAMPO, GTO.</t>
  </si>
  <si>
    <t>RAMIREZ MARTINEZ JAVIER</t>
  </si>
  <si>
    <t>Nombre de la cuenta Contribuyentes Clientes</t>
  </si>
  <si>
    <t>1126    SUBSIDIO AL EMPLEO</t>
  </si>
  <si>
    <t>SUBSIDIO AL EMPLEO</t>
  </si>
  <si>
    <t>1129  OTROS DEUDORES</t>
  </si>
  <si>
    <t>SISTEMA PARA EL DESARROLLO</t>
  </si>
  <si>
    <t>SALINAS SALINAS BRUNO</t>
  </si>
  <si>
    <t>OCTAVIO MANUEL MORENO OLIVA</t>
  </si>
  <si>
    <t>MA. ESTHER RODRÌGUEZ GONZÀLEZ</t>
  </si>
  <si>
    <t>"CONSORCIO EN INSTALACIONES</t>
  </si>
  <si>
    <t>TOROR, S.A. DE C.V.</t>
  </si>
  <si>
    <t>GOBAL CONSTRUCCIONES, S.A. DE C.V.</t>
  </si>
  <si>
    <t>EDIFICACIONES 3 RIOS S.A. DE C.V.</t>
  </si>
  <si>
    <t>ROCHA ESPINOSA JESUS ALEJANDRO</t>
  </si>
  <si>
    <t>INMOBILIARIA Y ARRENDADORA GUANAJUA</t>
  </si>
  <si>
    <t>GRUPO INGJASSA S.A. DE C.V.</t>
  </si>
  <si>
    <t>CASTILLO GALVAN LIBORIO</t>
  </si>
  <si>
    <t>ESTRADA FELICIANO PABLO</t>
  </si>
  <si>
    <t>GONZALEZ CRUZ JUAN MANUEL</t>
  </si>
  <si>
    <t>HERRERA RAMIREZ GRICEL</t>
  </si>
  <si>
    <t>MATEHUALA MARTINEZ CAMILA</t>
  </si>
  <si>
    <t>MATEHUALA MARTINEZ JOSE ANTONIO</t>
  </si>
  <si>
    <t>ORTIZ DELGADILLO ALFREDO</t>
  </si>
  <si>
    <t>RANGEL ORTIZ ELIAS</t>
  </si>
  <si>
    <t>RANGEL ORTIZ TERESA</t>
  </si>
  <si>
    <t>BANCO MERCANTIL DEL NORTE S.A DE C.</t>
  </si>
  <si>
    <t>CHAVEZ MORENO BELEN</t>
  </si>
  <si>
    <t>MODULO DE AFILIACION Y ORIENTACION</t>
  </si>
  <si>
    <t>RAMO 28</t>
  </si>
  <si>
    <t>FONDO 2 2011.</t>
  </si>
  <si>
    <t>PROGRAMA PARA EL FORTALECIMIENTO</t>
  </si>
  <si>
    <t>RAMO 33</t>
  </si>
  <si>
    <t>SOPORTE 2009</t>
  </si>
  <si>
    <t>DRENAJE  LA TINAJA</t>
  </si>
  <si>
    <t>ZONAS PRIORITARIAS 2011</t>
  </si>
  <si>
    <t>PRESTAMOS ANTERIORES AL 2005</t>
  </si>
  <si>
    <t>PROGRAMAS X CONVENIO</t>
  </si>
  <si>
    <t>COMISIONES BANCARIAS PROGRAMAS</t>
  </si>
  <si>
    <t>COMISIONES BANCARIAS RAMO 33</t>
  </si>
  <si>
    <t>COMISIONES BANCARIAS RAMO 28</t>
  </si>
  <si>
    <t>SECRETARIA DE HACIENDA Y CREDITO</t>
  </si>
  <si>
    <t>ADRENEL 2013</t>
  </si>
  <si>
    <t>SECRETARIA DE DESARROLLO SOCIAL DEL</t>
  </si>
  <si>
    <t>3 X 1 PARA MIGRANTES 2013</t>
  </si>
  <si>
    <t>FAMI 2013</t>
  </si>
  <si>
    <t>MA. DE LOS ANGELES ANDRADE LOZANO</t>
  </si>
  <si>
    <t>REDONDEO PROGRAMAS ESPECIALES</t>
  </si>
  <si>
    <t>TESORERIA DE LA FEDERACION</t>
  </si>
  <si>
    <t>AUTOMATIZACION &amp;EQUIPO ELECTRONICO</t>
  </si>
  <si>
    <t>SERVICIO LOS ARQUITOS DE OCAMPO S.</t>
  </si>
  <si>
    <t>HERCON MAQUINARIA GUANAJUATO S.A</t>
  </si>
  <si>
    <t>ORTIZ ALVARADO ALFREDO</t>
  </si>
  <si>
    <t>JOSE LUIS MARTINEZ GUERRERO</t>
  </si>
  <si>
    <t>MEZA MORALES FELIPE</t>
  </si>
  <si>
    <t>PASTEURIZADORA SANTA REGINA</t>
  </si>
  <si>
    <t>MERCAMATERIALES, S.A. DE C.V.</t>
  </si>
  <si>
    <t>ESCAMILLA IÑIGUEZ JOSE FRANCISCO</t>
  </si>
  <si>
    <t>VELA BRIONES GILBERTO</t>
  </si>
  <si>
    <t>MACIAS GALLEGOS MIGUEL ANGEL</t>
  </si>
  <si>
    <t>COLCHADO BARBOSA JUAN FERNANDO</t>
  </si>
  <si>
    <t>SALAZAR EQUIPOS, S.A. DE C.V.</t>
  </si>
  <si>
    <t>COMISION FEDERAL DE ELECTRICIDAD</t>
  </si>
  <si>
    <t>MUNICIPIO DE OCAMPO,GTO</t>
  </si>
  <si>
    <t>BANCO MERCANTIL DEL NORTE, S.A.</t>
  </si>
  <si>
    <t>GEMCOB,S.A. DE C.V.</t>
  </si>
  <si>
    <t>CENTRO DE INVESTIGACIONES UNIVERSIT</t>
  </si>
  <si>
    <t>J. MARTIN LOPEZ TORRES</t>
  </si>
  <si>
    <t>GRUPO CONSTRUCTOR S.A. DE C.V.</t>
  </si>
  <si>
    <t>RODRIGUEZ PUGA YURI JOEL</t>
  </si>
  <si>
    <t>CONSTRUCTORA Y MATERIALES FAVECO SA</t>
  </si>
  <si>
    <t>Nombre de la cuenta Ant Prov Prest Serv C P</t>
  </si>
  <si>
    <t>PIÑA PEDROZA HILARIO</t>
  </si>
  <si>
    <t>"VEESGAL CONSTRUCCIONES, S.A. DE</t>
  </si>
  <si>
    <t>"TOROR, S.A. DE C.V."</t>
  </si>
  <si>
    <t>"URBANIZADORA AJO, S.A. DE C.V."</t>
  </si>
  <si>
    <t>ELIZARRARAZ GARCIA JAIME</t>
  </si>
  <si>
    <t>MOJICA TORRES JUAN</t>
  </si>
  <si>
    <t>MOL ASOCIADOS S.A. DE C.V.</t>
  </si>
  <si>
    <t>ACEROS APOLO, S.A. DE C.V.</t>
  </si>
  <si>
    <t>CONSTRUCCIONES GEMP,S.A. DE C.V.</t>
  </si>
  <si>
    <t>Nombre de la cuenta Funcionarios y empleados</t>
  </si>
  <si>
    <t>ROSA MARIA ROMERO SERRANO</t>
  </si>
  <si>
    <t>BALLEZA MANCILLA SANDRA</t>
  </si>
  <si>
    <t>CAMINOS Y URBANIZACIONES VAFERGER</t>
  </si>
  <si>
    <t>LUCIANO CONTRERAS RANGEL</t>
  </si>
  <si>
    <t>ANTONIO LOZANO GARCIA</t>
  </si>
  <si>
    <t>LUNA OLVERA ROBERTO JESUS</t>
  </si>
  <si>
    <t>GONZALEZ  VALADEZ J. GUADALUPE</t>
  </si>
  <si>
    <t>Nombre de la cuenta Serv. Personales por Pagar 2012</t>
  </si>
  <si>
    <t>PASIVOS CAP. 1000</t>
  </si>
  <si>
    <t>Nombre de la cuenta PASIVOS CAP. 1000</t>
  </si>
  <si>
    <t>BANDA PEREZ LUDOVICO</t>
  </si>
  <si>
    <t>MENDOZA ROJAS JUAN JOSE</t>
  </si>
  <si>
    <t>ALBA GARCIA ADRIANA</t>
  </si>
  <si>
    <t>SALAS PRADO JOSE DE JESUS</t>
  </si>
  <si>
    <t>ANDRADE LOZANO MA. DE LOS ANGELES</t>
  </si>
  <si>
    <t>AZPEITIA MORENO SALVADOR</t>
  </si>
  <si>
    <t>CARRILLO NEGRETE ANGEL</t>
  </si>
  <si>
    <t>CASTILLO LOPEZ RAUL</t>
  </si>
  <si>
    <t>Equipos Especiales para rastro</t>
  </si>
  <si>
    <t>GONZALEZ HERRERA MA. DEL SOCORRO</t>
  </si>
  <si>
    <t>LUMUS VARGAS JUAN</t>
  </si>
  <si>
    <t>MORENO ORTIZ SERGIO</t>
  </si>
  <si>
    <t>ORTEGA LOPEZ LUCIANO</t>
  </si>
  <si>
    <t>VEGA RIVERA MARIA GUADALUPE</t>
  </si>
  <si>
    <t>VIMARSA S.A DE C.V.</t>
  </si>
  <si>
    <t>ORTIZ MUÑOZ MA. DEL CARMEN</t>
  </si>
  <si>
    <t>ZAVALA PEREZ MARIO</t>
  </si>
  <si>
    <t>BOCANEGRA RANGEL ALDO MAURICIO</t>
  </si>
  <si>
    <t>DE ANDA TORRES FRANCISCO JAVIER</t>
  </si>
  <si>
    <t>NEGRETE GONZALEZ ESTELA</t>
  </si>
  <si>
    <t>MARQUEZ JIMENEZ EVERARDO</t>
  </si>
  <si>
    <t>VAZQUEZ PEDROZA EDITH</t>
  </si>
  <si>
    <t>MENDEZ OLIVA J. JESUS</t>
  </si>
  <si>
    <t>INSTITUTO ESTATAL DE CAPACITACION</t>
  </si>
  <si>
    <t>MARTINEZ GUERRERO JOSE LUIS</t>
  </si>
  <si>
    <t>NOVATUBOS, S.A. DE C.V.</t>
  </si>
  <si>
    <t>GRUPO ZANTIEL, S.A. DE C.V.</t>
  </si>
  <si>
    <t>COMERCIALIZADORA OFISERVI, S.A. DE</t>
  </si>
  <si>
    <t>BELTRAN ALONSO RAMON</t>
  </si>
  <si>
    <t>DEPORTES CHUY SPORT, S.A. DE C.V.</t>
  </si>
  <si>
    <t>TELEFONOS DE MEXICO, S.A. DE C.V.</t>
  </si>
  <si>
    <t>VALENCIA MATA DANIEL</t>
  </si>
  <si>
    <t>RODRIGUEZ CEDILLO JOSE DE JESUS</t>
  </si>
  <si>
    <t>PEREZ VALLEJO MIGUEL ANGEL</t>
  </si>
  <si>
    <t>BANDA CHEVEZ FERNANDO</t>
  </si>
  <si>
    <t>HERMOSILLO NUÑO DAVID</t>
  </si>
  <si>
    <t>AGUIRRE TORRES JOSE GUADALUPE</t>
  </si>
  <si>
    <t>QUIÑONEZ AMEZQUITA ARTURO ABEL</t>
  </si>
  <si>
    <t>OROZCO MARTINEZ ARTEMIO</t>
  </si>
  <si>
    <t>VINCULO CULTURAL DEL BAJIO,</t>
  </si>
  <si>
    <t>AZPEITIA NAVARRO JUAN ANTONIO</t>
  </si>
  <si>
    <t>AZPEITIA NAVARRO ALFREDO</t>
  </si>
  <si>
    <t>ALBA AZPEITIA JAIME ARTURO</t>
  </si>
  <si>
    <t>BARCENAS RAMIREZ JOSE ROSARIO</t>
  </si>
  <si>
    <t>CONTRERAS GARCIA ALEJANDRA ISABEL</t>
  </si>
  <si>
    <t>DUARTE HERNANDEZ VICTOR MANUEL</t>
  </si>
  <si>
    <t>GONZALEZ SANABRIA MAURO</t>
  </si>
  <si>
    <t>GARCIA GUZMAN MARGARITO</t>
  </si>
  <si>
    <t>JIMENEZ RUIZ PAULINA</t>
  </si>
  <si>
    <t>LOPEZ LOPEZ RAMON</t>
  </si>
  <si>
    <t>LOPEZ VELOZ ARNULFO</t>
  </si>
  <si>
    <t>OÑATE VALADEZ CESAR RAFAEL</t>
  </si>
  <si>
    <t>OJEDA CARRANZA JUAN</t>
  </si>
  <si>
    <t>ORTEGA MONREAL OMAR IGNACIO</t>
  </si>
  <si>
    <t>ORTIZ DE LA ROSA ALEJANDRO</t>
  </si>
  <si>
    <t>ORTEGA VAZQUEZ ALBERTO</t>
  </si>
  <si>
    <t>PARADA DE SANTOS CLAUDIA ELENA</t>
  </si>
  <si>
    <t>PEDROZA SANCHEZ LETICIA DEL ROSARIO</t>
  </si>
  <si>
    <t>RAMIREZ RODRIGUEZ MARTIN</t>
  </si>
  <si>
    <t>RAMIREZ CLAUDIO MIGUEL ANGEL</t>
  </si>
  <si>
    <t>RANGEL COBIAN CESAR</t>
  </si>
  <si>
    <t>ROJAS LUNA HECTOR</t>
  </si>
  <si>
    <t>ROMO TIENDA OSCAR FABIAN</t>
  </si>
  <si>
    <t>SALAS COLUNGA MARTIN</t>
  </si>
  <si>
    <t>TREBOL, S.A. DE C.V.</t>
  </si>
  <si>
    <t>VAZQUEZ PEDROZA LETICIA</t>
  </si>
  <si>
    <t>HERNANDEZ VACA RICARDO</t>
  </si>
  <si>
    <t>SALINAS GUERRERO J. JESUS</t>
  </si>
  <si>
    <t>PROLIM INDUSTRIAL S.A. DE C.V.</t>
  </si>
  <si>
    <t>PEREZ VILLA PEDRO JORGE</t>
  </si>
  <si>
    <t>IBARRA SALAZAR JUAN MANUEL</t>
  </si>
  <si>
    <t>JASSO SANDOVAL FELIPE DE JESUS</t>
  </si>
  <si>
    <t>HERNANDEZ GONZALEZ JOSE ARTURO</t>
  </si>
  <si>
    <t>YFARRAGUERY HERNANDEZ JOSE MANUEL</t>
  </si>
  <si>
    <t>SALAZAR HERNANDEZ MARIA PETRA</t>
  </si>
  <si>
    <t>JOSE ANTONIO HERRERA HERRERA</t>
  </si>
  <si>
    <t>GUADALUPE COMUNICCIONES,S..A DE C.V</t>
  </si>
  <si>
    <t>TORRES DE LA TORRE JESUS ROGELIO</t>
  </si>
  <si>
    <t>CENTREO DE RENOVACION Y PROMOCION F</t>
  </si>
  <si>
    <t>Nombre de la cuenta Proveedores por pagar CP</t>
  </si>
  <si>
    <t>PASIVOS CAP. 2000</t>
  </si>
  <si>
    <t>Nombre de la cuenta PASIVOS CAP. 2000</t>
  </si>
  <si>
    <t>PASIVOS CAP. 3000</t>
  </si>
  <si>
    <t>Nombre de la cuenta PASIVOS CAP. 3000</t>
  </si>
  <si>
    <t>"CONSTRUCTORA GONZALEZ MANZANO,</t>
  </si>
  <si>
    <t>CREDITOS CAJA LIBERTAD</t>
  </si>
  <si>
    <t>PASIVOS CAP. 6000</t>
  </si>
  <si>
    <t>Nombre de la cuenta PASIVOS CAP. 6000</t>
  </si>
  <si>
    <t>PASIVOS CAP. 8000</t>
  </si>
  <si>
    <t>Nombre de la cuenta PASIVOS CAP. 8000</t>
  </si>
  <si>
    <t>PASIVOS CAP. 4000</t>
  </si>
  <si>
    <t>Nombre de la cuenta PASIVOS CAP. 4000</t>
  </si>
  <si>
    <t>ISR retenciones por salrios</t>
  </si>
  <si>
    <t>ISR Ret. Serv Profes</t>
  </si>
  <si>
    <t>ISR Arrendamiento de Inmuebles</t>
  </si>
  <si>
    <t>ISR Asimilados a Salarios</t>
  </si>
  <si>
    <t>Cedular Serv. Profes</t>
  </si>
  <si>
    <t>Cedular por Arrendamiento</t>
  </si>
  <si>
    <t>RETENCION IMSS</t>
  </si>
  <si>
    <t>PRES CAJA JUVENTINO</t>
  </si>
  <si>
    <t>RETENCIÓN INFONAVIT</t>
  </si>
  <si>
    <t>RETENCION PENSION ALIMENTICIA</t>
  </si>
  <si>
    <t>ISR SERVI PROFES R33</t>
  </si>
  <si>
    <t>CEDULAR POR SERV R33</t>
  </si>
  <si>
    <t>ISR SERVICIOS PROFESIONALES F2</t>
  </si>
  <si>
    <t>CEDULAR X SERV P F2</t>
  </si>
  <si>
    <t>DIVO</t>
  </si>
  <si>
    <t>RAPCE</t>
  </si>
  <si>
    <t>SEFUPU PAV. C /LAZAR</t>
  </si>
  <si>
    <t>RAPCE MODULO DE AFILIACION</t>
  </si>
  <si>
    <t>SEFUPU EXT. AGUA (PR</t>
  </si>
  <si>
    <t>DIVO EXT. AGUA (PROY</t>
  </si>
  <si>
    <t>SEFUPU CERCADOS DEPO</t>
  </si>
  <si>
    <t>SEFUPU PAVIMENTACION</t>
  </si>
  <si>
    <t>SEFUPU RAFA Y 46 DES</t>
  </si>
  <si>
    <t>SEFUPU RAFA Y DRENAJ</t>
  </si>
  <si>
    <t>RAPCE DES. ECOTURIST</t>
  </si>
  <si>
    <t>RAPCE DRENAJE COL. S</t>
  </si>
  <si>
    <t>RAPCE PAVIMENTACION</t>
  </si>
  <si>
    <t>RAPCE CENTRO COMUNIT</t>
  </si>
  <si>
    <t>SEFUPU DRENAJE SANIT</t>
  </si>
  <si>
    <t>SEFUPU PRO.</t>
  </si>
  <si>
    <t>JESUS MARIA 2011</t>
  </si>
  <si>
    <t>DIVO LIN. COND</t>
  </si>
  <si>
    <t>SEFUPU LIN. COND.</t>
  </si>
  <si>
    <t>Nombre de la cuenta Retenciones y contribuciones</t>
  </si>
  <si>
    <t>CLETO GALVAN MARIA NATIVIDAD</t>
  </si>
  <si>
    <t>DESCUENTO NOMINA ANTICIPO DE SUELDO</t>
  </si>
  <si>
    <t>FUNCIONARIOS Y EMPLEADOS RAMO 33</t>
  </si>
  <si>
    <t>CAJA PREDIAL</t>
  </si>
  <si>
    <t>CASA DE LA CULTURA</t>
  </si>
  <si>
    <t>ABONOS DEL BANCO NO RECONOCIDOS</t>
  </si>
  <si>
    <t>FONDO 1 2009</t>
  </si>
  <si>
    <t>FONDO 1 2008</t>
  </si>
  <si>
    <t>FONDO 1 2010</t>
  </si>
  <si>
    <t>FONDO 1 2011</t>
  </si>
  <si>
    <t>MICROREGIONES 2009</t>
  </si>
  <si>
    <t>4 CALLES 2009</t>
  </si>
  <si>
    <t>PROGRAMAS POR CONVENIO</t>
  </si>
  <si>
    <t>FAIM 2009</t>
  </si>
  <si>
    <t>INSTITUTO MEXICANO DEL SEGURO</t>
  </si>
  <si>
    <t>8 CALLES 2009</t>
  </si>
  <si>
    <t>DEPOSITOS PENDIENTES DE IDENTIFICAR</t>
  </si>
  <si>
    <t>JOSE  DE JESUS  NARVAEZ MARTINEZ</t>
  </si>
  <si>
    <t>GONZALEZ  CASTILLO MARIO HUMBERTO</t>
  </si>
  <si>
    <t>JASSO VELAZQUEZ JOSE DE JESUS</t>
  </si>
  <si>
    <t>HERRERA  ROMERO DAVID MISAEL</t>
  </si>
  <si>
    <t>ORTIZ  GONZALEZ J. CARMEN</t>
  </si>
  <si>
    <t>MARTINEZ MARTINEZ MISAEL</t>
  </si>
  <si>
    <t>PREMEZCLADOS HIDRAHULICOS SAN D</t>
  </si>
  <si>
    <t>MARTINEZ CONTRERAS VALENTIN</t>
  </si>
  <si>
    <t>CALZADA ALVAREZ LEOPOLDO</t>
  </si>
  <si>
    <t>ROSARIO BALLEZA MANCILLA</t>
  </si>
  <si>
    <t>Nombre de la cuenta Otras ctas por pagar CP</t>
  </si>
  <si>
    <t>211700205</t>
  </si>
  <si>
    <t>P. CAJA ESTANC DE VAQUER</t>
  </si>
  <si>
    <t>PASIVOS CAP. 5000</t>
  </si>
  <si>
    <t>Nombre de la cuenta PASIVOS CAP. 5000</t>
  </si>
  <si>
    <t>*   1231</t>
  </si>
  <si>
    <t>Constr./Proc. Dominio Publico</t>
  </si>
  <si>
    <t>*   1236</t>
  </si>
  <si>
    <t>Constr./Proc. Bienes Propios</t>
  </si>
  <si>
    <t>123696291</t>
  </si>
  <si>
    <t>*INMUEBLES</t>
  </si>
  <si>
    <t>*   1241</t>
  </si>
  <si>
    <t>Mobiliario y Eq. de Admon.</t>
  </si>
  <si>
    <t>Muebles de oficina</t>
  </si>
  <si>
    <t>*   1242</t>
  </si>
  <si>
    <t>Mobiliario y Eq. Educ. y Rec.</t>
  </si>
  <si>
    <t>Camaras fotograficas</t>
  </si>
  <si>
    <t>*   1244</t>
  </si>
  <si>
    <t>Equipo de Transporte</t>
  </si>
  <si>
    <t>*   1246</t>
  </si>
  <si>
    <t>Maquinaria, otros Eq. y Herr.</t>
  </si>
  <si>
    <t>*MUEBLES</t>
  </si>
  <si>
    <t>*   1251</t>
  </si>
  <si>
    <t>125105911</t>
  </si>
  <si>
    <t>*INTANGIBLES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</si>
</sst>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#,##0.00;\-#,##0.00;&quot; &quot;"/>
    <numFmt numFmtId="166" formatCode="#,##0.00_ ;\-#,##0.00\ "/>
    <numFmt numFmtId="167" formatCode="\-#,##0.00;#,##0.00;&quot; &quot;"/>
    <numFmt numFmtId="168" formatCode="[$-80A]dddd\,\ d&quot; de &quot;mmmm&quot; de &quot;yyyy"/>
    <numFmt numFmtId="169" formatCode="[$-80A]hh:mm:ss\ AM/PM"/>
    <numFmt numFmtId="170" formatCode="#,##0.000000000_ ;\-#,##0.000000000\ 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54"/>
      <color indexed="26"/>
      <name val="Calibri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45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3" fontId="36" fillId="0" borderId="0" xfId="48" applyFont="1" applyAlignment="1">
      <alignment/>
    </xf>
    <xf numFmtId="4" fontId="36" fillId="0" borderId="0" xfId="48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top"/>
      <protection/>
    </xf>
    <xf numFmtId="0" fontId="2" fillId="29" borderId="10" xfId="52" applyFont="1" applyFill="1" applyBorder="1" applyAlignment="1">
      <alignment horizontal="left" vertical="top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horizontal="center"/>
    </xf>
    <xf numFmtId="4" fontId="53" fillId="0" borderId="0" xfId="0" applyNumberFormat="1" applyFont="1" applyAlignment="1">
      <alignment horizontal="center"/>
    </xf>
    <xf numFmtId="0" fontId="53" fillId="29" borderId="10" xfId="53" applyFont="1" applyFill="1" applyBorder="1" applyAlignment="1">
      <alignment horizontal="center" vertical="center" wrapText="1"/>
      <protection/>
    </xf>
    <xf numFmtId="0" fontId="53" fillId="29" borderId="10" xfId="0" applyFont="1" applyFill="1" applyBorder="1" applyAlignment="1">
      <alignment horizontal="center" vertical="center"/>
    </xf>
    <xf numFmtId="4" fontId="53" fillId="29" borderId="10" xfId="48" applyNumberFormat="1" applyFont="1" applyFill="1" applyBorder="1" applyAlignment="1">
      <alignment horizontal="center" vertical="center" wrapText="1"/>
    </xf>
    <xf numFmtId="0" fontId="53" fillId="29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4" fontId="53" fillId="33" borderId="10" xfId="0" applyNumberFormat="1" applyFont="1" applyFill="1" applyBorder="1" applyAlignment="1">
      <alignment horizontal="right" wrapText="1"/>
    </xf>
    <xf numFmtId="4" fontId="36" fillId="0" borderId="0" xfId="0" applyNumberFormat="1" applyFont="1" applyFill="1" applyAlignment="1">
      <alignment/>
    </xf>
    <xf numFmtId="4" fontId="2" fillId="0" borderId="0" xfId="52" applyNumberFormat="1" applyFont="1" applyFill="1" applyBorder="1" applyAlignment="1">
      <alignment horizontal="left" vertical="top" wrapText="1"/>
      <protection/>
    </xf>
    <xf numFmtId="43" fontId="53" fillId="0" borderId="0" xfId="48" applyFont="1" applyAlignment="1">
      <alignment/>
    </xf>
    <xf numFmtId="0" fontId="53" fillId="29" borderId="11" xfId="0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right" wrapText="1"/>
    </xf>
    <xf numFmtId="4" fontId="53" fillId="33" borderId="12" xfId="0" applyNumberFormat="1" applyFont="1" applyFill="1" applyBorder="1" applyAlignment="1">
      <alignment horizontal="right" wrapText="1"/>
    </xf>
    <xf numFmtId="4" fontId="53" fillId="0" borderId="0" xfId="0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4" fontId="53" fillId="33" borderId="14" xfId="0" applyNumberFormat="1" applyFont="1" applyFill="1" applyBorder="1" applyAlignment="1">
      <alignment horizontal="right" wrapText="1"/>
    </xf>
    <xf numFmtId="4" fontId="53" fillId="33" borderId="15" xfId="0" applyNumberFormat="1" applyFont="1" applyFill="1" applyBorder="1" applyAlignment="1">
      <alignment horizontal="right" wrapText="1"/>
    </xf>
    <xf numFmtId="4" fontId="37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center"/>
      <protection/>
    </xf>
    <xf numFmtId="4" fontId="53" fillId="0" borderId="0" xfId="48" applyNumberFormat="1" applyFont="1" applyAlignment="1">
      <alignment vertical="center"/>
    </xf>
    <xf numFmtId="0" fontId="36" fillId="0" borderId="0" xfId="0" applyFont="1" applyAlignment="1">
      <alignment vertical="center"/>
    </xf>
    <xf numFmtId="49" fontId="53" fillId="29" borderId="16" xfId="48" applyNumberFormat="1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left" wrapText="1"/>
    </xf>
    <xf numFmtId="0" fontId="36" fillId="0" borderId="0" xfId="0" applyFont="1" applyAlignment="1">
      <alignment horizontal="left" wrapText="1"/>
    </xf>
    <xf numFmtId="4" fontId="53" fillId="29" borderId="10" xfId="0" applyNumberFormat="1" applyFont="1" applyFill="1" applyBorder="1" applyAlignment="1">
      <alignment horizontal="center" vertical="center"/>
    </xf>
    <xf numFmtId="4" fontId="53" fillId="29" borderId="1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4" fontId="36" fillId="0" borderId="0" xfId="0" applyNumberFormat="1" applyFont="1" applyAlignment="1">
      <alignment horizontal="left" vertical="center" wrapText="1"/>
    </xf>
    <xf numFmtId="0" fontId="2" fillId="0" borderId="0" xfId="52" applyFont="1" applyFill="1" applyBorder="1" applyAlignment="1">
      <alignment horizontal="left" vertical="top" wrapText="1"/>
      <protection/>
    </xf>
    <xf numFmtId="4" fontId="36" fillId="0" borderId="0" xfId="0" applyNumberFormat="1" applyFont="1" applyFill="1" applyAlignment="1">
      <alignment horizontal="left" wrapText="1"/>
    </xf>
    <xf numFmtId="43" fontId="2" fillId="0" borderId="0" xfId="48" applyFont="1" applyFill="1" applyBorder="1" applyAlignment="1">
      <alignment horizontal="center" vertical="top" wrapText="1"/>
    </xf>
    <xf numFmtId="0" fontId="53" fillId="29" borderId="11" xfId="53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/>
    </xf>
    <xf numFmtId="0" fontId="5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53" fillId="29" borderId="16" xfId="0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top"/>
      <protection/>
    </xf>
    <xf numFmtId="43" fontId="2" fillId="29" borderId="10" xfId="48" applyFont="1" applyFill="1" applyBorder="1" applyAlignment="1">
      <alignment horizontal="center" vertical="top" wrapText="1"/>
    </xf>
    <xf numFmtId="0" fontId="2" fillId="0" borderId="0" xfId="52" applyFont="1" applyFill="1" applyBorder="1" applyAlignment="1">
      <alignment horizontal="left" vertical="top"/>
      <protection/>
    </xf>
    <xf numFmtId="4" fontId="2" fillId="0" borderId="17" xfId="52" applyNumberFormat="1" applyFont="1" applyFill="1" applyBorder="1" applyAlignment="1">
      <alignment horizontal="center" vertical="top" wrapText="1"/>
      <protection/>
    </xf>
    <xf numFmtId="0" fontId="2" fillId="0" borderId="18" xfId="52" applyFont="1" applyFill="1" applyBorder="1" applyAlignment="1">
      <alignment horizontal="center" vertical="top" wrapText="1"/>
      <protection/>
    </xf>
    <xf numFmtId="4" fontId="53" fillId="29" borderId="16" xfId="53" applyNumberFormat="1" applyFont="1" applyFill="1" applyBorder="1" applyAlignment="1">
      <alignment horizontal="center" vertical="center" wrapText="1"/>
      <protection/>
    </xf>
    <xf numFmtId="4" fontId="53" fillId="29" borderId="19" xfId="48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0" fontId="53" fillId="29" borderId="16" xfId="0" applyFont="1" applyFill="1" applyBorder="1" applyAlignment="1">
      <alignment horizontal="left" vertical="center"/>
    </xf>
    <xf numFmtId="4" fontId="53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2" fillId="19" borderId="10" xfId="52" applyFont="1" applyFill="1" applyBorder="1" applyAlignment="1">
      <alignment horizontal="left" vertical="top"/>
      <protection/>
    </xf>
    <xf numFmtId="0" fontId="53" fillId="29" borderId="10" xfId="0" applyFont="1" applyFill="1" applyBorder="1" applyAlignment="1">
      <alignment horizontal="left" vertical="center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center"/>
    </xf>
    <xf numFmtId="4" fontId="55" fillId="0" borderId="0" xfId="52" applyNumberFormat="1" applyFont="1" applyFill="1" applyBorder="1" applyAlignment="1">
      <alignment horizontal="left" vertical="top"/>
      <protection/>
    </xf>
    <xf numFmtId="0" fontId="56" fillId="0" borderId="0" xfId="0" applyFont="1" applyAlignment="1">
      <alignment/>
    </xf>
    <xf numFmtId="0" fontId="53" fillId="29" borderId="20" xfId="0" applyFont="1" applyFill="1" applyBorder="1" applyAlignment="1">
      <alignment horizontal="left" vertical="center"/>
    </xf>
    <xf numFmtId="0" fontId="53" fillId="29" borderId="21" xfId="0" applyFont="1" applyFill="1" applyBorder="1" applyAlignment="1">
      <alignment horizontal="left" vertical="center"/>
    </xf>
    <xf numFmtId="0" fontId="53" fillId="0" borderId="0" xfId="0" applyFont="1" applyBorder="1" applyAlignment="1">
      <alignment/>
    </xf>
    <xf numFmtId="4" fontId="36" fillId="0" borderId="0" xfId="48" applyNumberFormat="1" applyFont="1" applyBorder="1" applyAlignment="1">
      <alignment/>
    </xf>
    <xf numFmtId="4" fontId="36" fillId="0" borderId="0" xfId="48" applyNumberFormat="1" applyFont="1" applyBorder="1" applyAlignment="1">
      <alignment vertical="center"/>
    </xf>
    <xf numFmtId="0" fontId="2" fillId="29" borderId="10" xfId="52" applyFont="1" applyFill="1" applyBorder="1" applyAlignment="1">
      <alignment horizontal="center" vertical="center" wrapText="1"/>
      <protection/>
    </xf>
    <xf numFmtId="0" fontId="53" fillId="0" borderId="22" xfId="0" applyFont="1" applyBorder="1" applyAlignment="1">
      <alignment/>
    </xf>
    <xf numFmtId="4" fontId="53" fillId="0" borderId="22" xfId="0" applyNumberFormat="1" applyFont="1" applyBorder="1" applyAlignment="1">
      <alignment/>
    </xf>
    <xf numFmtId="10" fontId="53" fillId="33" borderId="10" xfId="0" applyNumberFormat="1" applyFont="1" applyFill="1" applyBorder="1" applyAlignment="1">
      <alignment horizontal="right" wrapText="1"/>
    </xf>
    <xf numFmtId="4" fontId="2" fillId="0" borderId="0" xfId="52" applyNumberFormat="1" applyFont="1" applyFill="1" applyBorder="1" applyAlignment="1">
      <alignment horizontal="center" vertical="top" wrapText="1"/>
      <protection/>
    </xf>
    <xf numFmtId="4" fontId="2" fillId="29" borderId="10" xfId="52" applyNumberFormat="1" applyFont="1" applyFill="1" applyBorder="1" applyAlignment="1">
      <alignment horizontal="center" vertical="top" wrapText="1"/>
      <protection/>
    </xf>
    <xf numFmtId="4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3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36" fillId="0" borderId="0" xfId="0" applyNumberFormat="1" applyFont="1" applyFill="1" applyAlignment="1">
      <alignment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43" fontId="36" fillId="0" borderId="0" xfId="48" applyFont="1" applyBorder="1" applyAlignment="1">
      <alignment/>
    </xf>
    <xf numFmtId="43" fontId="36" fillId="0" borderId="0" xfId="48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49" fontId="36" fillId="0" borderId="10" xfId="0" applyNumberFormat="1" applyFont="1" applyBorder="1" applyAlignment="1">
      <alignment/>
    </xf>
    <xf numFmtId="4" fontId="36" fillId="0" borderId="23" xfId="48" applyNumberFormat="1" applyFont="1" applyBorder="1" applyAlignment="1">
      <alignment/>
    </xf>
    <xf numFmtId="10" fontId="36" fillId="0" borderId="0" xfId="48" applyNumberFormat="1" applyFont="1" applyBorder="1" applyAlignment="1">
      <alignment/>
    </xf>
    <xf numFmtId="2" fontId="36" fillId="0" borderId="0" xfId="48" applyNumberFormat="1" applyFont="1" applyBorder="1" applyAlignment="1">
      <alignment/>
    </xf>
    <xf numFmtId="10" fontId="36" fillId="0" borderId="0" xfId="0" applyNumberFormat="1" applyFont="1" applyBorder="1" applyAlignment="1">
      <alignment/>
    </xf>
    <xf numFmtId="2" fontId="2" fillId="29" borderId="10" xfId="48" applyNumberFormat="1" applyFont="1" applyFill="1" applyBorder="1" applyAlignment="1">
      <alignment horizontal="center" vertical="top" wrapText="1"/>
    </xf>
    <xf numFmtId="10" fontId="53" fillId="0" borderId="0" xfId="0" applyNumberFormat="1" applyFont="1" applyAlignment="1">
      <alignment/>
    </xf>
    <xf numFmtId="2" fontId="53" fillId="29" borderId="11" xfId="48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4" fontId="53" fillId="29" borderId="16" xfId="0" applyNumberFormat="1" applyFont="1" applyFill="1" applyBorder="1" applyAlignment="1">
      <alignment horizontal="center" vertical="center" wrapText="1"/>
    </xf>
    <xf numFmtId="4" fontId="36" fillId="0" borderId="0" xfId="48" applyNumberFormat="1" applyFont="1" applyFill="1" applyBorder="1" applyAlignment="1">
      <alignment/>
    </xf>
    <xf numFmtId="4" fontId="2" fillId="0" borderId="22" xfId="48" applyNumberFormat="1" applyFont="1" applyFill="1" applyBorder="1" applyAlignment="1">
      <alignment horizontal="center" vertical="top" wrapText="1"/>
    </xf>
    <xf numFmtId="4" fontId="36" fillId="0" borderId="0" xfId="48" applyNumberFormat="1" applyFont="1" applyBorder="1" applyAlignment="1">
      <alignment/>
    </xf>
    <xf numFmtId="10" fontId="37" fillId="0" borderId="0" xfId="0" applyNumberFormat="1" applyFont="1" applyAlignment="1">
      <alignment/>
    </xf>
    <xf numFmtId="10" fontId="36" fillId="0" borderId="0" xfId="0" applyNumberFormat="1" applyFont="1" applyBorder="1" applyAlignment="1">
      <alignment horizontal="center"/>
    </xf>
    <xf numFmtId="10" fontId="2" fillId="29" borderId="10" xfId="52" applyNumberFormat="1" applyFont="1" applyFill="1" applyBorder="1" applyAlignment="1">
      <alignment horizontal="center" vertical="top"/>
      <protection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10" fontId="36" fillId="0" borderId="16" xfId="0" applyNumberFormat="1" applyFont="1" applyFill="1" applyBorder="1" applyAlignment="1">
      <alignment horizontal="right"/>
    </xf>
    <xf numFmtId="0" fontId="57" fillId="33" borderId="16" xfId="0" applyFont="1" applyFill="1" applyBorder="1" applyAlignment="1">
      <alignment wrapText="1"/>
    </xf>
    <xf numFmtId="4" fontId="53" fillId="33" borderId="24" xfId="0" applyNumberFormat="1" applyFont="1" applyFill="1" applyBorder="1" applyAlignment="1">
      <alignment horizontal="right"/>
    </xf>
    <xf numFmtId="4" fontId="36" fillId="0" borderId="0" xfId="48" applyNumberFormat="1" applyFont="1" applyAlignment="1">
      <alignment/>
    </xf>
    <xf numFmtId="10" fontId="36" fillId="0" borderId="0" xfId="0" applyNumberFormat="1" applyFont="1" applyAlignment="1">
      <alignment/>
    </xf>
    <xf numFmtId="0" fontId="2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left" wrapText="1"/>
      <protection/>
    </xf>
    <xf numFmtId="0" fontId="3" fillId="0" borderId="0" xfId="53" applyFont="1" applyFill="1">
      <alignment/>
      <protection/>
    </xf>
    <xf numFmtId="0" fontId="53" fillId="0" borderId="11" xfId="53" applyFont="1" applyFill="1" applyBorder="1" applyAlignment="1">
      <alignment horizontal="center" vertical="center" wrapText="1"/>
      <protection/>
    </xf>
    <xf numFmtId="0" fontId="53" fillId="0" borderId="16" xfId="53" applyFont="1" applyFill="1" applyBorder="1" applyAlignment="1">
      <alignment horizontal="center" vertical="center" wrapText="1"/>
      <protection/>
    </xf>
    <xf numFmtId="0" fontId="36" fillId="0" borderId="10" xfId="55" applyFont="1" applyFill="1" applyBorder="1" quotePrefix="1">
      <alignment/>
      <protection/>
    </xf>
    <xf numFmtId="0" fontId="36" fillId="0" borderId="10" xfId="55" applyFont="1" applyFill="1" applyBorder="1">
      <alignment/>
      <protection/>
    </xf>
    <xf numFmtId="0" fontId="36" fillId="0" borderId="19" xfId="55" applyFont="1" applyFill="1" applyBorder="1">
      <alignment/>
      <protection/>
    </xf>
    <xf numFmtId="0" fontId="36" fillId="0" borderId="16" xfId="55" applyFont="1" applyFill="1" applyBorder="1">
      <alignment/>
      <protection/>
    </xf>
    <xf numFmtId="0" fontId="53" fillId="0" borderId="13" xfId="53" applyFont="1" applyFill="1" applyBorder="1" applyAlignment="1">
      <alignment horizontal="left" vertical="center" wrapText="1"/>
      <protection/>
    </xf>
    <xf numFmtId="4" fontId="53" fillId="0" borderId="13" xfId="53" applyNumberFormat="1" applyFont="1" applyFill="1" applyBorder="1" applyAlignment="1">
      <alignment horizontal="right" wrapText="1"/>
      <protection/>
    </xf>
    <xf numFmtId="0" fontId="53" fillId="0" borderId="0" xfId="53" applyFont="1" applyFill="1" applyBorder="1" applyAlignment="1">
      <alignment horizontal="left" vertical="center" wrapText="1"/>
      <protection/>
    </xf>
    <xf numFmtId="4" fontId="53" fillId="0" borderId="0" xfId="53" applyNumberFormat="1" applyFont="1" applyFill="1" applyBorder="1" applyAlignment="1">
      <alignment horizontal="right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36" fillId="0" borderId="0" xfId="0" applyFont="1" applyAlignment="1">
      <alignment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wrapText="1"/>
      <protection/>
    </xf>
    <xf numFmtId="4" fontId="36" fillId="0" borderId="10" xfId="0" applyNumberFormat="1" applyFont="1" applyFill="1" applyBorder="1" applyAlignment="1">
      <alignment wrapText="1"/>
    </xf>
    <xf numFmtId="4" fontId="36" fillId="0" borderId="10" xfId="0" applyNumberFormat="1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4" fontId="53" fillId="33" borderId="10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4" fontId="36" fillId="0" borderId="12" xfId="0" applyNumberFormat="1" applyFont="1" applyFill="1" applyBorder="1" applyAlignment="1">
      <alignment wrapText="1"/>
    </xf>
    <xf numFmtId="4" fontId="53" fillId="33" borderId="12" xfId="0" applyNumberFormat="1" applyFont="1" applyFill="1" applyBorder="1" applyAlignment="1">
      <alignment wrapText="1"/>
    </xf>
    <xf numFmtId="4" fontId="53" fillId="33" borderId="14" xfId="0" applyNumberFormat="1" applyFont="1" applyFill="1" applyBorder="1" applyAlignment="1">
      <alignment wrapText="1"/>
    </xf>
    <xf numFmtId="4" fontId="53" fillId="0" borderId="10" xfId="0" applyNumberFormat="1" applyFont="1" applyFill="1" applyBorder="1" applyAlignment="1">
      <alignment wrapText="1"/>
    </xf>
    <xf numFmtId="0" fontId="2" fillId="0" borderId="25" xfId="53" applyFont="1" applyBorder="1" applyAlignment="1">
      <alignment vertical="top"/>
      <protection/>
    </xf>
    <xf numFmtId="0" fontId="36" fillId="0" borderId="25" xfId="0" applyFont="1" applyBorder="1" applyAlignment="1">
      <alignment/>
    </xf>
    <xf numFmtId="4" fontId="36" fillId="0" borderId="25" xfId="0" applyNumberFormat="1" applyFont="1" applyBorder="1" applyAlignment="1">
      <alignment/>
    </xf>
    <xf numFmtId="49" fontId="36" fillId="0" borderId="16" xfId="0" applyNumberFormat="1" applyFont="1" applyFill="1" applyBorder="1" applyAlignment="1">
      <alignment wrapText="1"/>
    </xf>
    <xf numFmtId="0" fontId="53" fillId="33" borderId="16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Border="1" applyAlignment="1">
      <alignment/>
    </xf>
    <xf numFmtId="0" fontId="53" fillId="0" borderId="0" xfId="0" applyFont="1" applyFill="1" applyBorder="1" applyAlignment="1">
      <alignment horizontal="left" wrapText="1"/>
    </xf>
    <xf numFmtId="0" fontId="36" fillId="0" borderId="0" xfId="0" applyFont="1" applyAlignment="1">
      <alignment/>
    </xf>
    <xf numFmtId="49" fontId="36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left" wrapText="1"/>
    </xf>
    <xf numFmtId="0" fontId="36" fillId="0" borderId="0" xfId="0" applyFont="1" applyFill="1" applyAlignment="1">
      <alignment/>
    </xf>
    <xf numFmtId="4" fontId="36" fillId="0" borderId="0" xfId="0" applyNumberFormat="1" applyFont="1" applyFill="1" applyAlignment="1">
      <alignment/>
    </xf>
    <xf numFmtId="49" fontId="36" fillId="0" borderId="12" xfId="0" applyNumberFormat="1" applyFont="1" applyFill="1" applyBorder="1" applyAlignment="1">
      <alignment wrapText="1"/>
    </xf>
    <xf numFmtId="0" fontId="53" fillId="33" borderId="16" xfId="0" applyFont="1" applyFill="1" applyBorder="1" applyAlignment="1">
      <alignment horizontal="left" wrapText="1"/>
    </xf>
    <xf numFmtId="4" fontId="36" fillId="0" borderId="0" xfId="0" applyNumberFormat="1" applyFont="1" applyAlignment="1">
      <alignment/>
    </xf>
    <xf numFmtId="0" fontId="53" fillId="33" borderId="13" xfId="0" applyFont="1" applyFill="1" applyBorder="1" applyAlignment="1">
      <alignment horizontal="left" wrapText="1"/>
    </xf>
    <xf numFmtId="0" fontId="36" fillId="0" borderId="0" xfId="48" applyNumberFormat="1" applyFont="1" applyFill="1" applyAlignment="1">
      <alignment/>
    </xf>
    <xf numFmtId="4" fontId="36" fillId="0" borderId="16" xfId="0" applyNumberFormat="1" applyFont="1" applyFill="1" applyBorder="1" applyAlignment="1">
      <alignment wrapText="1"/>
    </xf>
    <xf numFmtId="4" fontId="53" fillId="33" borderId="16" xfId="0" applyNumberFormat="1" applyFont="1" applyFill="1" applyBorder="1" applyAlignment="1">
      <alignment wrapText="1"/>
    </xf>
    <xf numFmtId="49" fontId="36" fillId="0" borderId="26" xfId="0" applyNumberFormat="1" applyFont="1" applyFill="1" applyBorder="1" applyAlignment="1">
      <alignment wrapText="1"/>
    </xf>
    <xf numFmtId="0" fontId="53" fillId="33" borderId="10" xfId="0" applyFont="1" applyFill="1" applyBorder="1" applyAlignment="1">
      <alignment wrapText="1"/>
    </xf>
    <xf numFmtId="0" fontId="53" fillId="33" borderId="13" xfId="0" applyFont="1" applyFill="1" applyBorder="1" applyAlignment="1">
      <alignment wrapText="1"/>
    </xf>
    <xf numFmtId="0" fontId="36" fillId="33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16" xfId="0" applyFont="1" applyFill="1" applyBorder="1" applyAlignment="1">
      <alignment wrapText="1"/>
    </xf>
    <xf numFmtId="0" fontId="36" fillId="0" borderId="10" xfId="0" applyFont="1" applyFill="1" applyBorder="1" applyAlignment="1" quotePrefix="1">
      <alignment wrapText="1"/>
    </xf>
    <xf numFmtId="0" fontId="53" fillId="33" borderId="19" xfId="0" applyFont="1" applyFill="1" applyBorder="1" applyAlignment="1">
      <alignment wrapText="1"/>
    </xf>
    <xf numFmtId="4" fontId="53" fillId="33" borderId="19" xfId="0" applyNumberFormat="1" applyFont="1" applyFill="1" applyBorder="1" applyAlignment="1">
      <alignment wrapText="1"/>
    </xf>
    <xf numFmtId="0" fontId="36" fillId="0" borderId="16" xfId="0" applyFont="1" applyBorder="1" applyAlignment="1">
      <alignment/>
    </xf>
    <xf numFmtId="4" fontId="36" fillId="0" borderId="16" xfId="48" applyNumberFormat="1" applyFont="1" applyBorder="1" applyAlignment="1">
      <alignment/>
    </xf>
    <xf numFmtId="0" fontId="36" fillId="0" borderId="11" xfId="0" applyFont="1" applyBorder="1" applyAlignment="1">
      <alignment/>
    </xf>
    <xf numFmtId="10" fontId="53" fillId="33" borderId="10" xfId="0" applyNumberFormat="1" applyFont="1" applyFill="1" applyBorder="1" applyAlignment="1">
      <alignment wrapText="1"/>
    </xf>
    <xf numFmtId="4" fontId="36" fillId="0" borderId="10" xfId="48" applyNumberFormat="1" applyFont="1" applyFill="1" applyBorder="1" applyAlignment="1">
      <alignment wrapText="1"/>
    </xf>
    <xf numFmtId="0" fontId="53" fillId="33" borderId="23" xfId="0" applyFont="1" applyFill="1" applyBorder="1" applyAlignment="1">
      <alignment wrapText="1"/>
    </xf>
    <xf numFmtId="49" fontId="36" fillId="0" borderId="15" xfId="0" applyNumberFormat="1" applyFont="1" applyFill="1" applyBorder="1" applyAlignment="1">
      <alignment wrapText="1"/>
    </xf>
    <xf numFmtId="49" fontId="36" fillId="0" borderId="27" xfId="0" applyNumberFormat="1" applyFont="1" applyFill="1" applyBorder="1" applyAlignment="1">
      <alignment wrapText="1"/>
    </xf>
    <xf numFmtId="4" fontId="36" fillId="0" borderId="15" xfId="48" applyNumberFormat="1" applyFont="1" applyFill="1" applyBorder="1" applyAlignment="1">
      <alignment wrapText="1"/>
    </xf>
    <xf numFmtId="49" fontId="36" fillId="0" borderId="23" xfId="0" applyNumberFormat="1" applyFont="1" applyFill="1" applyBorder="1" applyAlignment="1">
      <alignment wrapText="1"/>
    </xf>
    <xf numFmtId="4" fontId="53" fillId="33" borderId="10" xfId="48" applyNumberFormat="1" applyFont="1" applyFill="1" applyBorder="1" applyAlignment="1">
      <alignment wrapText="1"/>
    </xf>
    <xf numFmtId="4" fontId="53" fillId="33" borderId="15" xfId="48" applyNumberFormat="1" applyFont="1" applyFill="1" applyBorder="1" applyAlignment="1">
      <alignment wrapText="1"/>
    </xf>
    <xf numFmtId="0" fontId="53" fillId="33" borderId="27" xfId="0" applyFont="1" applyFill="1" applyBorder="1" applyAlignment="1">
      <alignment wrapText="1"/>
    </xf>
    <xf numFmtId="4" fontId="53" fillId="33" borderId="14" xfId="48" applyNumberFormat="1" applyFont="1" applyFill="1" applyBorder="1" applyAlignment="1">
      <alignment wrapText="1"/>
    </xf>
    <xf numFmtId="0" fontId="53" fillId="33" borderId="12" xfId="0" applyFont="1" applyFill="1" applyBorder="1" applyAlignment="1">
      <alignment wrapText="1"/>
    </xf>
    <xf numFmtId="4" fontId="53" fillId="33" borderId="28" xfId="0" applyNumberFormat="1" applyFont="1" applyFill="1" applyBorder="1" applyAlignment="1">
      <alignment wrapText="1"/>
    </xf>
    <xf numFmtId="10" fontId="36" fillId="0" borderId="0" xfId="48" applyNumberFormat="1" applyFont="1" applyAlignment="1">
      <alignment/>
    </xf>
    <xf numFmtId="2" fontId="36" fillId="0" borderId="0" xfId="48" applyNumberFormat="1" applyFont="1" applyAlignment="1">
      <alignment/>
    </xf>
    <xf numFmtId="10" fontId="36" fillId="0" borderId="10" xfId="60" applyNumberFormat="1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3" fillId="0" borderId="0" xfId="48" applyNumberFormat="1" applyFont="1" applyFill="1" applyBorder="1" applyAlignment="1">
      <alignment wrapText="1"/>
    </xf>
    <xf numFmtId="10" fontId="53" fillId="0" borderId="0" xfId="0" applyNumberFormat="1" applyFont="1" applyFill="1" applyBorder="1" applyAlignment="1">
      <alignment wrapText="1"/>
    </xf>
    <xf numFmtId="2" fontId="53" fillId="0" borderId="0" xfId="0" applyNumberFormat="1" applyFont="1" applyFill="1" applyBorder="1" applyAlignment="1">
      <alignment wrapText="1"/>
    </xf>
    <xf numFmtId="4" fontId="53" fillId="33" borderId="15" xfId="0" applyNumberFormat="1" applyFont="1" applyFill="1" applyBorder="1" applyAlignment="1">
      <alignment wrapText="1"/>
    </xf>
    <xf numFmtId="4" fontId="53" fillId="0" borderId="16" xfId="0" applyNumberFormat="1" applyFont="1" applyFill="1" applyBorder="1" applyAlignment="1">
      <alignment wrapText="1"/>
    </xf>
    <xf numFmtId="4" fontId="53" fillId="0" borderId="0" xfId="0" applyNumberFormat="1" applyFont="1" applyFill="1" applyBorder="1" applyAlignment="1">
      <alignment wrapText="1"/>
    </xf>
    <xf numFmtId="10" fontId="53" fillId="33" borderId="16" xfId="0" applyNumberFormat="1" applyFont="1" applyFill="1" applyBorder="1" applyAlignment="1">
      <alignment horizontal="center"/>
    </xf>
    <xf numFmtId="2" fontId="53" fillId="29" borderId="16" xfId="48" applyNumberFormat="1" applyFont="1" applyFill="1" applyBorder="1" applyAlignment="1">
      <alignment horizontal="center" vertical="center" wrapText="1"/>
    </xf>
    <xf numFmtId="0" fontId="36" fillId="0" borderId="16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2" fillId="28" borderId="29" xfId="0" applyFont="1" applyFill="1" applyBorder="1" applyAlignment="1">
      <alignment horizontal="center" vertical="center"/>
    </xf>
    <xf numFmtId="0" fontId="2" fillId="28" borderId="30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/>
      <protection hidden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53" fillId="29" borderId="1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 indent="1"/>
    </xf>
    <xf numFmtId="0" fontId="58" fillId="0" borderId="10" xfId="0" applyFont="1" applyFill="1" applyBorder="1" applyAlignment="1">
      <alignment horizontal="left" vertical="center" indent="1"/>
    </xf>
    <xf numFmtId="4" fontId="53" fillId="0" borderId="10" xfId="0" applyNumberFormat="1" applyFont="1" applyFill="1" applyBorder="1" applyAlignment="1">
      <alignment horizontal="right"/>
    </xf>
    <xf numFmtId="4" fontId="58" fillId="0" borderId="10" xfId="0" applyNumberFormat="1" applyFont="1" applyFill="1" applyBorder="1" applyAlignment="1">
      <alignment horizontal="right" vertical="center"/>
    </xf>
    <xf numFmtId="0" fontId="57" fillId="33" borderId="10" xfId="0" applyFont="1" applyFill="1" applyBorder="1" applyAlignment="1">
      <alignment vertical="center"/>
    </xf>
    <xf numFmtId="4" fontId="36" fillId="0" borderId="10" xfId="0" applyNumberFormat="1" applyFont="1" applyBorder="1" applyAlignment="1">
      <alignment/>
    </xf>
    <xf numFmtId="0" fontId="57" fillId="0" borderId="23" xfId="0" applyFont="1" applyFill="1" applyBorder="1" applyAlignment="1">
      <alignment vertical="center"/>
    </xf>
    <xf numFmtId="0" fontId="58" fillId="0" borderId="18" xfId="0" applyFont="1" applyFill="1" applyBorder="1" applyAlignment="1">
      <alignment horizontal="left" vertical="center" wrapText="1" indent="1"/>
    </xf>
    <xf numFmtId="0" fontId="58" fillId="0" borderId="23" xfId="0" applyFont="1" applyFill="1" applyBorder="1" applyAlignment="1">
      <alignment horizontal="left" vertical="center" indent="1"/>
    </xf>
    <xf numFmtId="0" fontId="57" fillId="33" borderId="23" xfId="0" applyFont="1" applyFill="1" applyBorder="1" applyAlignment="1">
      <alignment vertical="center"/>
    </xf>
    <xf numFmtId="4" fontId="53" fillId="33" borderId="10" xfId="0" applyNumberFormat="1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40" fillId="0" borderId="37" xfId="53" applyFont="1" applyBorder="1" applyAlignment="1" applyProtection="1">
      <alignment horizontal="center" vertical="top"/>
      <protection hidden="1"/>
    </xf>
    <xf numFmtId="0" fontId="40" fillId="0" borderId="10" xfId="53" applyFont="1" applyBorder="1" applyAlignment="1" applyProtection="1">
      <alignment horizontal="center" vertical="top"/>
      <protection hidden="1"/>
    </xf>
    <xf numFmtId="0" fontId="59" fillId="33" borderId="10" xfId="53" applyFont="1" applyFill="1" applyBorder="1" applyAlignment="1" applyProtection="1">
      <alignment horizontal="center" vertical="top"/>
      <protection hidden="1"/>
    </xf>
    <xf numFmtId="0" fontId="2" fillId="0" borderId="36" xfId="0" applyFont="1" applyFill="1" applyBorder="1" applyAlignment="1">
      <alignment horizontal="left" indent="1"/>
    </xf>
    <xf numFmtId="0" fontId="36" fillId="0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10" xfId="53" applyFont="1" applyBorder="1" applyAlignment="1" applyProtection="1">
      <alignment horizontal="center" vertical="top"/>
      <protection hidden="1"/>
    </xf>
    <xf numFmtId="0" fontId="60" fillId="33" borderId="10" xfId="53" applyFont="1" applyFill="1" applyBorder="1" applyAlignment="1" applyProtection="1">
      <alignment horizontal="center" vertical="top"/>
      <protection hidden="1"/>
    </xf>
    <xf numFmtId="0" fontId="36" fillId="0" borderId="10" xfId="0" applyFont="1" applyFill="1" applyBorder="1" applyAlignment="1" quotePrefix="1">
      <alignment horizontal="center"/>
    </xf>
    <xf numFmtId="0" fontId="2" fillId="0" borderId="31" xfId="52" applyFont="1" applyFill="1" applyBorder="1" applyAlignment="1">
      <alignment horizontal="center" vertical="top" wrapText="1"/>
      <protection/>
    </xf>
    <xf numFmtId="0" fontId="2" fillId="0" borderId="25" xfId="52" applyFont="1" applyFill="1" applyBorder="1" applyAlignment="1">
      <alignment horizontal="left" vertical="top" wrapText="1"/>
      <protection/>
    </xf>
    <xf numFmtId="0" fontId="36" fillId="0" borderId="0" xfId="0" applyFont="1" applyFill="1" applyBorder="1" applyAlignment="1">
      <alignment wrapText="1"/>
    </xf>
    <xf numFmtId="0" fontId="2" fillId="29" borderId="23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" fillId="0" borderId="37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4" fontId="2" fillId="29" borderId="10" xfId="48" applyNumberFormat="1" applyFont="1" applyFill="1" applyBorder="1" applyAlignment="1">
      <alignment horizontal="center" vertical="center" wrapText="1"/>
    </xf>
    <xf numFmtId="0" fontId="2" fillId="29" borderId="10" xfId="52" applyFont="1" applyFill="1" applyBorder="1" applyAlignment="1">
      <alignment horizontal="center" vertical="top" wrapText="1"/>
      <protection/>
    </xf>
    <xf numFmtId="0" fontId="36" fillId="0" borderId="0" xfId="0" applyFont="1" applyAlignment="1">
      <alignment/>
    </xf>
    <xf numFmtId="0" fontId="2" fillId="29" borderId="38" xfId="52" applyFont="1" applyFill="1" applyBorder="1" applyAlignment="1">
      <alignment horizontal="center" vertical="top"/>
      <protection/>
    </xf>
    <xf numFmtId="43" fontId="2" fillId="29" borderId="10" xfId="48" applyFont="1" applyFill="1" applyBorder="1" applyAlignment="1">
      <alignment horizontal="center" vertical="center" wrapText="1"/>
    </xf>
    <xf numFmtId="0" fontId="2" fillId="29" borderId="10" xfId="52" applyFont="1" applyFill="1" applyBorder="1" applyAlignment="1">
      <alignment vertical="top"/>
      <protection/>
    </xf>
    <xf numFmtId="0" fontId="2" fillId="29" borderId="39" xfId="52" applyFont="1" applyFill="1" applyBorder="1" applyAlignment="1">
      <alignment horizontal="left" vertical="top"/>
      <protection/>
    </xf>
    <xf numFmtId="0" fontId="2" fillId="29" borderId="40" xfId="52" applyFont="1" applyFill="1" applyBorder="1" applyAlignment="1">
      <alignment horizontal="left" vertical="top"/>
      <protection/>
    </xf>
    <xf numFmtId="0" fontId="53" fillId="29" borderId="41" xfId="53" applyFont="1" applyFill="1" applyBorder="1" applyAlignment="1">
      <alignment horizontal="center" vertical="center" wrapText="1"/>
      <protection/>
    </xf>
    <xf numFmtId="0" fontId="53" fillId="29" borderId="41" xfId="0" applyFont="1" applyFill="1" applyBorder="1" applyAlignment="1">
      <alignment horizontal="center" vertical="center"/>
    </xf>
    <xf numFmtId="0" fontId="2" fillId="29" borderId="10" xfId="52" applyFont="1" applyFill="1" applyBorder="1" applyAlignment="1">
      <alignment wrapText="1"/>
      <protection/>
    </xf>
    <xf numFmtId="4" fontId="2" fillId="29" borderId="10" xfId="48" applyNumberFormat="1" applyFont="1" applyFill="1" applyBorder="1" applyAlignment="1">
      <alignment horizontal="center" vertical="top" wrapText="1"/>
    </xf>
    <xf numFmtId="0" fontId="2" fillId="29" borderId="40" xfId="52" applyFont="1" applyFill="1" applyBorder="1" applyAlignment="1">
      <alignment horizontal="center" vertical="top"/>
      <protection/>
    </xf>
    <xf numFmtId="4" fontId="53" fillId="29" borderId="41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/>
    </xf>
    <xf numFmtId="0" fontId="36" fillId="0" borderId="18" xfId="0" applyFont="1" applyBorder="1" applyAlignment="1">
      <alignment/>
    </xf>
    <xf numFmtId="4" fontId="36" fillId="0" borderId="18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41" xfId="0" applyNumberFormat="1" applyFill="1" applyBorder="1" applyAlignment="1">
      <alignment horizontal="center"/>
    </xf>
    <xf numFmtId="49" fontId="36" fillId="0" borderId="42" xfId="0" applyNumberFormat="1" applyFont="1" applyFill="1" applyBorder="1" applyAlignment="1">
      <alignment wrapText="1"/>
    </xf>
    <xf numFmtId="49" fontId="36" fillId="0" borderId="13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horizontal="center"/>
    </xf>
    <xf numFmtId="165" fontId="0" fillId="0" borderId="41" xfId="0" applyNumberFormat="1" applyFill="1" applyBorder="1" applyAlignment="1">
      <alignment/>
    </xf>
    <xf numFmtId="0" fontId="53" fillId="33" borderId="12" xfId="0" applyFont="1" applyFill="1" applyBorder="1" applyAlignment="1">
      <alignment horizontal="left" wrapText="1"/>
    </xf>
    <xf numFmtId="165" fontId="0" fillId="0" borderId="10" xfId="0" applyNumberForma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49" fontId="53" fillId="29" borderId="11" xfId="48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wrapText="1"/>
    </xf>
    <xf numFmtId="4" fontId="53" fillId="29" borderId="11" xfId="53" applyNumberFormat="1" applyFont="1" applyFill="1" applyBorder="1" applyAlignment="1">
      <alignment horizontal="center" vertical="center" wrapText="1"/>
      <protection/>
    </xf>
    <xf numFmtId="0" fontId="61" fillId="33" borderId="10" xfId="0" applyFont="1" applyFill="1" applyBorder="1" applyAlignment="1">
      <alignment wrapText="1"/>
    </xf>
    <xf numFmtId="4" fontId="61" fillId="33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65" fontId="61" fillId="33" borderId="1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4" fontId="61" fillId="33" borderId="19" xfId="0" applyNumberFormat="1" applyFont="1" applyFill="1" applyBorder="1" applyAlignment="1">
      <alignment wrapText="1"/>
    </xf>
    <xf numFmtId="49" fontId="0" fillId="0" borderId="26" xfId="0" applyNumberFormat="1" applyFont="1" applyFill="1" applyBorder="1" applyAlignment="1">
      <alignment wrapText="1"/>
    </xf>
    <xf numFmtId="49" fontId="0" fillId="0" borderId="42" xfId="0" applyNumberFormat="1" applyFont="1" applyFill="1" applyBorder="1" applyAlignment="1">
      <alignment wrapText="1"/>
    </xf>
    <xf numFmtId="4" fontId="61" fillId="0" borderId="14" xfId="0" applyNumberFormat="1" applyFont="1" applyFill="1" applyBorder="1" applyAlignment="1">
      <alignment wrapText="1"/>
    </xf>
    <xf numFmtId="4" fontId="61" fillId="0" borderId="43" xfId="0" applyNumberFormat="1" applyFont="1" applyFill="1" applyBorder="1" applyAlignment="1">
      <alignment wrapText="1"/>
    </xf>
    <xf numFmtId="4" fontId="61" fillId="33" borderId="12" xfId="0" applyNumberFormat="1" applyFont="1" applyFill="1" applyBorder="1" applyAlignment="1">
      <alignment wrapText="1"/>
    </xf>
    <xf numFmtId="4" fontId="61" fillId="33" borderId="16" xfId="0" applyNumberFormat="1" applyFont="1" applyFill="1" applyBorder="1" applyAlignment="1">
      <alignment wrapText="1"/>
    </xf>
    <xf numFmtId="10" fontId="61" fillId="33" borderId="12" xfId="0" applyNumberFormat="1" applyFont="1" applyFill="1" applyBorder="1" applyAlignment="1">
      <alignment wrapText="1"/>
    </xf>
    <xf numFmtId="0" fontId="61" fillId="33" borderId="16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0" fontId="53" fillId="33" borderId="14" xfId="0" applyFont="1" applyFill="1" applyBorder="1" applyAlignment="1">
      <alignment wrapText="1"/>
    </xf>
    <xf numFmtId="4" fontId="36" fillId="0" borderId="24" xfId="0" applyNumberFormat="1" applyFont="1" applyFill="1" applyBorder="1" applyAlignment="1">
      <alignment wrapText="1"/>
    </xf>
    <xf numFmtId="4" fontId="53" fillId="33" borderId="22" xfId="0" applyNumberFormat="1" applyFont="1" applyFill="1" applyBorder="1" applyAlignment="1">
      <alignment wrapText="1"/>
    </xf>
    <xf numFmtId="0" fontId="36" fillId="0" borderId="24" xfId="0" applyNumberFormat="1" applyFont="1" applyFill="1" applyBorder="1" applyAlignment="1">
      <alignment wrapText="1"/>
    </xf>
    <xf numFmtId="0" fontId="53" fillId="29" borderId="19" xfId="53" applyFont="1" applyFill="1" applyBorder="1" applyAlignment="1">
      <alignment horizontal="center" vertical="center" wrapText="1"/>
      <protection/>
    </xf>
    <xf numFmtId="4" fontId="53" fillId="29" borderId="11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/>
    </xf>
    <xf numFmtId="4" fontId="61" fillId="0" borderId="13" xfId="0" applyNumberFormat="1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4" fontId="61" fillId="0" borderId="44" xfId="0" applyNumberFormat="1" applyFont="1" applyFill="1" applyBorder="1" applyAlignment="1">
      <alignment wrapText="1"/>
    </xf>
    <xf numFmtId="4" fontId="61" fillId="0" borderId="16" xfId="0" applyNumberFormat="1" applyFont="1" applyFill="1" applyBorder="1" applyAlignment="1">
      <alignment wrapText="1"/>
    </xf>
    <xf numFmtId="43" fontId="2" fillId="29" borderId="23" xfId="48" applyFont="1" applyFill="1" applyBorder="1" applyAlignment="1">
      <alignment horizontal="center" vertical="top" wrapText="1"/>
    </xf>
    <xf numFmtId="4" fontId="53" fillId="29" borderId="19" xfId="0" applyNumberFormat="1" applyFont="1" applyFill="1" applyBorder="1" applyAlignment="1">
      <alignment horizontal="center" vertical="center"/>
    </xf>
    <xf numFmtId="4" fontId="53" fillId="29" borderId="19" xfId="0" applyNumberFormat="1" applyFont="1" applyFill="1" applyBorder="1" applyAlignment="1" quotePrefix="1">
      <alignment horizontal="center" vertical="center"/>
    </xf>
    <xf numFmtId="0" fontId="53" fillId="29" borderId="39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horizontal="right" vertical="top"/>
    </xf>
    <xf numFmtId="0" fontId="53" fillId="0" borderId="2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4" fontId="0" fillId="25" borderId="10" xfId="0" applyNumberFormat="1" applyFill="1" applyBorder="1" applyAlignment="1">
      <alignment horizontal="right" vertical="top"/>
    </xf>
    <xf numFmtId="4" fontId="0" fillId="34" borderId="10" xfId="0" applyNumberFormat="1" applyFill="1" applyBorder="1" applyAlignment="1">
      <alignment horizontal="right" vertical="top"/>
    </xf>
    <xf numFmtId="0" fontId="53" fillId="29" borderId="23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vertical="top"/>
    </xf>
    <xf numFmtId="0" fontId="36" fillId="0" borderId="23" xfId="0" applyFont="1" applyBorder="1" applyAlignment="1">
      <alignment wrapText="1"/>
    </xf>
    <xf numFmtId="4" fontId="53" fillId="33" borderId="23" xfId="0" applyNumberFormat="1" applyFont="1" applyFill="1" applyBorder="1" applyAlignment="1">
      <alignment wrapText="1"/>
    </xf>
    <xf numFmtId="4" fontId="61" fillId="25" borderId="10" xfId="0" applyNumberFormat="1" applyFont="1" applyFill="1" applyBorder="1" applyAlignment="1">
      <alignment horizontal="right" vertical="top"/>
    </xf>
    <xf numFmtId="0" fontId="36" fillId="25" borderId="10" xfId="0" applyFont="1" applyFill="1" applyBorder="1" applyAlignment="1">
      <alignment wrapText="1"/>
    </xf>
    <xf numFmtId="4" fontId="61" fillId="0" borderId="0" xfId="0" applyNumberFormat="1" applyFont="1" applyAlignment="1">
      <alignment/>
    </xf>
    <xf numFmtId="0" fontId="4" fillId="0" borderId="0" xfId="54" applyFont="1">
      <alignment/>
      <protection/>
    </xf>
    <xf numFmtId="4" fontId="4" fillId="0" borderId="0" xfId="54" applyNumberFormat="1" applyFont="1" applyAlignment="1">
      <alignment horizontal="right"/>
      <protection/>
    </xf>
    <xf numFmtId="0" fontId="4" fillId="35" borderId="10" xfId="54" applyFont="1" applyFill="1" applyBorder="1">
      <alignment/>
      <protection/>
    </xf>
    <xf numFmtId="4" fontId="4" fillId="35" borderId="10" xfId="54" applyNumberFormat="1" applyFont="1" applyFill="1" applyBorder="1" applyAlignment="1">
      <alignment horizontal="right"/>
      <protection/>
    </xf>
    <xf numFmtId="0" fontId="4" fillId="0" borderId="10" xfId="54" applyFont="1" applyBorder="1">
      <alignment/>
      <protection/>
    </xf>
    <xf numFmtId="4" fontId="4" fillId="0" borderId="10" xfId="54" applyNumberFormat="1" applyFont="1" applyBorder="1" applyAlignment="1">
      <alignment horizontal="right"/>
      <protection/>
    </xf>
    <xf numFmtId="0" fontId="4" fillId="33" borderId="10" xfId="54" applyFont="1" applyFill="1" applyBorder="1" applyAlignment="1">
      <alignment/>
      <protection/>
    </xf>
    <xf numFmtId="4" fontId="4" fillId="33" borderId="10" xfId="54" applyNumberFormat="1" applyFont="1" applyFill="1" applyBorder="1" applyAlignment="1">
      <alignment horizontal="right"/>
      <protection/>
    </xf>
    <xf numFmtId="0" fontId="4" fillId="0" borderId="10" xfId="54" applyNumberFormat="1" applyFont="1" applyBorder="1" applyAlignment="1">
      <alignment horizontal="center"/>
      <protection/>
    </xf>
    <xf numFmtId="0" fontId="4" fillId="0" borderId="0" xfId="54" applyNumberFormat="1" applyFont="1" applyAlignment="1">
      <alignment horizontal="center"/>
      <protection/>
    </xf>
    <xf numFmtId="0" fontId="4" fillId="33" borderId="10" xfId="54" applyFont="1" applyFill="1" applyBorder="1">
      <alignment/>
      <protection/>
    </xf>
    <xf numFmtId="4" fontId="0" fillId="33" borderId="10" xfId="0" applyNumberFormat="1" applyFill="1" applyBorder="1" applyAlignment="1">
      <alignment horizontal="right" vertical="top"/>
    </xf>
    <xf numFmtId="0" fontId="36" fillId="33" borderId="10" xfId="0" applyFont="1" applyFill="1" applyBorder="1" applyAlignment="1">
      <alignment/>
    </xf>
    <xf numFmtId="4" fontId="0" fillId="33" borderId="15" xfId="0" applyNumberFormat="1" applyFill="1" applyBorder="1" applyAlignment="1">
      <alignment horizontal="right" vertical="top"/>
    </xf>
    <xf numFmtId="4" fontId="61" fillId="34" borderId="10" xfId="0" applyNumberFormat="1" applyFont="1" applyFill="1" applyBorder="1" applyAlignment="1">
      <alignment horizontal="right" vertical="top"/>
    </xf>
    <xf numFmtId="165" fontId="0" fillId="0" borderId="10" xfId="0" applyNumberFormat="1" applyFont="1" applyFill="1" applyBorder="1" applyAlignment="1">
      <alignment/>
    </xf>
    <xf numFmtId="165" fontId="61" fillId="36" borderId="10" xfId="0" applyNumberFormat="1" applyFont="1" applyFill="1" applyBorder="1" applyAlignment="1">
      <alignment/>
    </xf>
    <xf numFmtId="4" fontId="36" fillId="36" borderId="10" xfId="0" applyNumberFormat="1" applyFont="1" applyFill="1" applyBorder="1" applyAlignment="1">
      <alignment wrapText="1"/>
    </xf>
    <xf numFmtId="4" fontId="53" fillId="36" borderId="10" xfId="0" applyNumberFormat="1" applyFont="1" applyFill="1" applyBorder="1" applyAlignment="1">
      <alignment wrapText="1"/>
    </xf>
    <xf numFmtId="4" fontId="53" fillId="0" borderId="10" xfId="48" applyNumberFormat="1" applyFont="1" applyFill="1" applyBorder="1" applyAlignment="1">
      <alignment wrapText="1"/>
    </xf>
    <xf numFmtId="4" fontId="36" fillId="0" borderId="10" xfId="0" applyNumberFormat="1" applyFont="1" applyFill="1" applyBorder="1" applyAlignment="1">
      <alignment/>
    </xf>
    <xf numFmtId="4" fontId="53" fillId="36" borderId="10" xfId="0" applyNumberFormat="1" applyFont="1" applyFill="1" applyBorder="1" applyAlignment="1">
      <alignment/>
    </xf>
    <xf numFmtId="4" fontId="36" fillId="36" borderId="10" xfId="0" applyNumberFormat="1" applyFont="1" applyFill="1" applyBorder="1" applyAlignment="1">
      <alignment/>
    </xf>
    <xf numFmtId="4" fontId="61" fillId="36" borderId="19" xfId="0" applyNumberFormat="1" applyFont="1" applyFill="1" applyBorder="1" applyAlignment="1">
      <alignment/>
    </xf>
    <xf numFmtId="4" fontId="36" fillId="36" borderId="19" xfId="0" applyNumberFormat="1" applyFont="1" applyFill="1" applyBorder="1" applyAlignment="1">
      <alignment/>
    </xf>
    <xf numFmtId="0" fontId="36" fillId="0" borderId="19" xfId="0" applyFont="1" applyBorder="1" applyAlignment="1">
      <alignment/>
    </xf>
    <xf numFmtId="167" fontId="0" fillId="0" borderId="41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61" fillId="0" borderId="10" xfId="0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/>
    </xf>
    <xf numFmtId="10" fontId="36" fillId="0" borderId="24" xfId="0" applyNumberFormat="1" applyFont="1" applyFill="1" applyBorder="1" applyAlignment="1">
      <alignment horizontal="right"/>
    </xf>
    <xf numFmtId="0" fontId="63" fillId="0" borderId="42" xfId="0" applyFont="1" applyBorder="1" applyAlignment="1">
      <alignment wrapText="1"/>
    </xf>
    <xf numFmtId="4" fontId="0" fillId="0" borderId="42" xfId="0" applyNumberFormat="1" applyFont="1" applyFill="1" applyBorder="1" applyAlignment="1">
      <alignment horizontal="left"/>
    </xf>
    <xf numFmtId="49" fontId="61" fillId="0" borderId="10" xfId="0" applyNumberFormat="1" applyFont="1" applyFill="1" applyBorder="1" applyAlignment="1">
      <alignment horizontal="center"/>
    </xf>
    <xf numFmtId="0" fontId="64" fillId="0" borderId="42" xfId="0" applyFont="1" applyBorder="1" applyAlignment="1">
      <alignment wrapText="1"/>
    </xf>
    <xf numFmtId="4" fontId="53" fillId="0" borderId="24" xfId="53" applyNumberFormat="1" applyFont="1" applyFill="1" applyBorder="1" applyAlignment="1">
      <alignment horizontal="center" vertical="center" wrapText="1"/>
      <protection/>
    </xf>
    <xf numFmtId="4" fontId="53" fillId="0" borderId="16" xfId="53" applyNumberFormat="1" applyFont="1" applyFill="1" applyBorder="1" applyAlignment="1">
      <alignment horizontal="center" vertical="center" wrapText="1"/>
      <protection/>
    </xf>
    <xf numFmtId="165" fontId="0" fillId="0" borderId="45" xfId="0" applyNumberFormat="1" applyFill="1" applyBorder="1" applyAlignment="1">
      <alignment/>
    </xf>
    <xf numFmtId="4" fontId="61" fillId="0" borderId="24" xfId="0" applyNumberFormat="1" applyFont="1" applyFill="1" applyBorder="1" applyAlignment="1">
      <alignment wrapText="1"/>
    </xf>
    <xf numFmtId="0" fontId="61" fillId="33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7" fontId="6" fillId="0" borderId="25" xfId="0" applyNumberFormat="1" applyFont="1" applyFill="1" applyBorder="1" applyAlignment="1" applyProtection="1">
      <alignment/>
      <protection locked="0"/>
    </xf>
    <xf numFmtId="167" fontId="0" fillId="0" borderId="10" xfId="0" applyNumberFormat="1" applyFill="1" applyBorder="1" applyAlignment="1" applyProtection="1">
      <alignment/>
      <protection locked="0"/>
    </xf>
    <xf numFmtId="2" fontId="36" fillId="0" borderId="0" xfId="0" applyNumberFormat="1" applyFont="1" applyBorder="1" applyAlignment="1">
      <alignment/>
    </xf>
    <xf numFmtId="167" fontId="6" fillId="0" borderId="0" xfId="0" applyNumberFormat="1" applyFont="1" applyFill="1" applyBorder="1" applyAlignment="1" applyProtection="1">
      <alignment/>
      <protection locked="0"/>
    </xf>
    <xf numFmtId="4" fontId="65" fillId="33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4" fontId="65" fillId="0" borderId="10" xfId="0" applyNumberFormat="1" applyFont="1" applyBorder="1" applyAlignment="1">
      <alignment/>
    </xf>
    <xf numFmtId="165" fontId="66" fillId="0" borderId="1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/>
      <protection locked="0"/>
    </xf>
    <xf numFmtId="170" fontId="36" fillId="0" borderId="0" xfId="0" applyNumberFormat="1" applyFont="1" applyAlignment="1">
      <alignment/>
    </xf>
    <xf numFmtId="165" fontId="36" fillId="0" borderId="0" xfId="0" applyNumberFormat="1" applyFont="1" applyAlignment="1">
      <alignment/>
    </xf>
    <xf numFmtId="165" fontId="61" fillId="0" borderId="0" xfId="0" applyNumberFormat="1" applyFont="1" applyFill="1" applyBorder="1" applyAlignment="1" applyProtection="1">
      <alignment/>
      <protection locked="0"/>
    </xf>
    <xf numFmtId="165" fontId="67" fillId="0" borderId="0" xfId="0" applyNumberFormat="1" applyFont="1" applyFill="1" applyBorder="1" applyAlignment="1" applyProtection="1">
      <alignment/>
      <protection locked="0"/>
    </xf>
    <xf numFmtId="4" fontId="61" fillId="0" borderId="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6" fillId="0" borderId="15" xfId="0" applyFont="1" applyBorder="1" applyAlignment="1">
      <alignment/>
    </xf>
    <xf numFmtId="165" fontId="0" fillId="0" borderId="37" xfId="0" applyNumberFormat="1" applyFill="1" applyBorder="1" applyAlignment="1">
      <alignment/>
    </xf>
    <xf numFmtId="0" fontId="2" fillId="28" borderId="46" xfId="0" applyFont="1" applyFill="1" applyBorder="1" applyAlignment="1" applyProtection="1">
      <alignment horizontal="center" vertical="center"/>
      <protection locked="0"/>
    </xf>
    <xf numFmtId="0" fontId="2" fillId="28" borderId="47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>
      <alignment horizontal="center" vertical="top"/>
    </xf>
    <xf numFmtId="0" fontId="2" fillId="29" borderId="23" xfId="52" applyFont="1" applyFill="1" applyBorder="1" applyAlignment="1">
      <alignment horizontal="left" vertical="top"/>
      <protection/>
    </xf>
    <xf numFmtId="0" fontId="2" fillId="29" borderId="38" xfId="52" applyFont="1" applyFill="1" applyBorder="1" applyAlignment="1">
      <alignment horizontal="left" vertical="top"/>
      <protection/>
    </xf>
    <xf numFmtId="0" fontId="0" fillId="33" borderId="27" xfId="0" applyFill="1" applyBorder="1" applyAlignment="1">
      <alignment horizontal="center" vertical="top"/>
    </xf>
    <xf numFmtId="0" fontId="0" fillId="33" borderId="48" xfId="0" applyFill="1" applyBorder="1" applyAlignment="1">
      <alignment horizontal="center" vertical="top"/>
    </xf>
    <xf numFmtId="0" fontId="61" fillId="25" borderId="23" xfId="0" applyFont="1" applyFill="1" applyBorder="1" applyAlignment="1">
      <alignment horizontal="center" vertical="top"/>
    </xf>
    <xf numFmtId="0" fontId="61" fillId="25" borderId="38" xfId="0" applyFont="1" applyFill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justify"/>
    </xf>
    <xf numFmtId="0" fontId="36" fillId="0" borderId="0" xfId="0" applyFont="1" applyAlignment="1">
      <alignment horizontal="justify" vertical="center"/>
    </xf>
    <xf numFmtId="0" fontId="2" fillId="29" borderId="23" xfId="52" applyFont="1" applyFill="1" applyBorder="1" applyAlignment="1">
      <alignment horizontal="left" vertical="center" wrapText="1"/>
      <protection/>
    </xf>
    <xf numFmtId="0" fontId="2" fillId="29" borderId="38" xfId="52" applyFont="1" applyFill="1" applyBorder="1" applyAlignment="1">
      <alignment horizontal="left" vertical="center" wrapText="1"/>
      <protection/>
    </xf>
    <xf numFmtId="0" fontId="36" fillId="0" borderId="0" xfId="0" applyFont="1" applyAlignment="1">
      <alignment/>
    </xf>
    <xf numFmtId="0" fontId="61" fillId="34" borderId="23" xfId="0" applyFont="1" applyFill="1" applyBorder="1" applyAlignment="1">
      <alignment horizontal="center" vertical="top"/>
    </xf>
    <xf numFmtId="0" fontId="61" fillId="34" borderId="38" xfId="0" applyFont="1" applyFill="1" applyBorder="1" applyAlignment="1">
      <alignment horizontal="center" vertical="top"/>
    </xf>
    <xf numFmtId="0" fontId="61" fillId="36" borderId="23" xfId="0" applyNumberFormat="1" applyFont="1" applyFill="1" applyBorder="1" applyAlignment="1">
      <alignment horizontal="center"/>
    </xf>
    <xf numFmtId="0" fontId="61" fillId="36" borderId="38" xfId="0" applyNumberFormat="1" applyFont="1" applyFill="1" applyBorder="1" applyAlignment="1">
      <alignment horizontal="center"/>
    </xf>
    <xf numFmtId="0" fontId="61" fillId="36" borderId="39" xfId="0" applyNumberFormat="1" applyFont="1" applyFill="1" applyBorder="1" applyAlignment="1">
      <alignment horizontal="center"/>
    </xf>
    <xf numFmtId="0" fontId="61" fillId="36" borderId="40" xfId="0" applyNumberFormat="1" applyFont="1" applyFill="1" applyBorder="1" applyAlignment="1">
      <alignment horizontal="center"/>
    </xf>
    <xf numFmtId="0" fontId="2" fillId="29" borderId="23" xfId="52" applyFont="1" applyFill="1" applyBorder="1" applyAlignment="1">
      <alignment horizontal="left" vertical="top" wrapText="1"/>
      <protection/>
    </xf>
    <xf numFmtId="0" fontId="2" fillId="29" borderId="18" xfId="52" applyFont="1" applyFill="1" applyBorder="1" applyAlignment="1">
      <alignment horizontal="left" vertical="top" wrapText="1"/>
      <protection/>
    </xf>
    <xf numFmtId="0" fontId="2" fillId="29" borderId="38" xfId="52" applyFont="1" applyFill="1" applyBorder="1" applyAlignment="1">
      <alignment horizontal="left" vertical="top" wrapText="1"/>
      <protection/>
    </xf>
    <xf numFmtId="0" fontId="2" fillId="2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9" borderId="10" xfId="52" applyFont="1" applyFill="1" applyBorder="1" applyAlignment="1">
      <alignment horizontal="center" vertical="top" wrapText="1"/>
      <protection/>
    </xf>
    <xf numFmtId="0" fontId="2" fillId="29" borderId="18" xfId="0" applyFont="1" applyFill="1" applyBorder="1" applyAlignment="1">
      <alignment horizontal="center" vertical="center"/>
    </xf>
    <xf numFmtId="0" fontId="2" fillId="29" borderId="38" xfId="0" applyFont="1" applyFill="1" applyBorder="1" applyAlignment="1">
      <alignment horizontal="center" vertical="center"/>
    </xf>
    <xf numFmtId="49" fontId="61" fillId="0" borderId="43" xfId="0" applyNumberFormat="1" applyFont="1" applyFill="1" applyBorder="1" applyAlignment="1">
      <alignment horizontal="center" wrapText="1"/>
    </xf>
    <xf numFmtId="49" fontId="61" fillId="0" borderId="49" xfId="0" applyNumberFormat="1" applyFont="1" applyFill="1" applyBorder="1" applyAlignment="1">
      <alignment horizontal="center" wrapText="1"/>
    </xf>
    <xf numFmtId="49" fontId="61" fillId="0" borderId="14" xfId="0" applyNumberFormat="1" applyFont="1" applyFill="1" applyBorder="1" applyAlignment="1">
      <alignment horizontal="center" wrapText="1"/>
    </xf>
    <xf numFmtId="0" fontId="61" fillId="33" borderId="12" xfId="0" applyFont="1" applyFill="1" applyBorder="1" applyAlignment="1">
      <alignment horizontal="center" wrapText="1"/>
    </xf>
    <xf numFmtId="0" fontId="61" fillId="33" borderId="24" xfId="0" applyFont="1" applyFill="1" applyBorder="1" applyAlignment="1">
      <alignment horizontal="center" wrapText="1"/>
    </xf>
    <xf numFmtId="0" fontId="61" fillId="0" borderId="43" xfId="0" applyFont="1" applyFill="1" applyBorder="1" applyAlignment="1">
      <alignment horizontal="center" wrapText="1"/>
    </xf>
    <xf numFmtId="0" fontId="61" fillId="0" borderId="49" xfId="0" applyFont="1" applyFill="1" applyBorder="1" applyAlignment="1">
      <alignment horizontal="center" wrapText="1"/>
    </xf>
    <xf numFmtId="0" fontId="61" fillId="0" borderId="5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2" fillId="29" borderId="18" xfId="52" applyFont="1" applyFill="1" applyBorder="1" applyAlignment="1">
      <alignment horizontal="left" vertical="top"/>
      <protection/>
    </xf>
    <xf numFmtId="0" fontId="64" fillId="0" borderId="43" xfId="0" applyFont="1" applyBorder="1" applyAlignment="1">
      <alignment horizontal="center" wrapText="1"/>
    </xf>
    <xf numFmtId="0" fontId="64" fillId="0" borderId="49" xfId="0" applyFont="1" applyBorder="1" applyAlignment="1">
      <alignment horizontal="center" wrapText="1"/>
    </xf>
    <xf numFmtId="0" fontId="64" fillId="0" borderId="22" xfId="0" applyFont="1" applyBorder="1" applyAlignment="1">
      <alignment horizontal="center" wrapText="1"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1552575</xdr:colOff>
      <xdr:row>95</xdr:row>
      <xdr:rowOff>142875</xdr:rowOff>
    </xdr:from>
    <xdr:ext cx="2933700" cy="933450"/>
    <xdr:sp>
      <xdr:nvSpPr>
        <xdr:cNvPr id="1" name="1 Rectángulo"/>
        <xdr:cNvSpPr>
          <a:spLocks/>
        </xdr:cNvSpPr>
      </xdr:nvSpPr>
      <xdr:spPr>
        <a:xfrm rot="19661467">
          <a:off x="2933700" y="172593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oneCellAnchor>
    <xdr:from>
      <xdr:col>1</xdr:col>
      <xdr:colOff>1600200</xdr:colOff>
      <xdr:row>6</xdr:row>
      <xdr:rowOff>28575</xdr:rowOff>
    </xdr:from>
    <xdr:ext cx="2933700" cy="581025"/>
    <xdr:sp>
      <xdr:nvSpPr>
        <xdr:cNvPr id="2" name="2 Rectángulo"/>
        <xdr:cNvSpPr>
          <a:spLocks/>
        </xdr:cNvSpPr>
      </xdr:nvSpPr>
      <xdr:spPr>
        <a:xfrm>
          <a:off x="2981325" y="885825"/>
          <a:ext cx="2933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1581150</xdr:colOff>
      <xdr:row>5</xdr:row>
      <xdr:rowOff>19050</xdr:rowOff>
    </xdr:from>
    <xdr:ext cx="2933700" cy="933450"/>
    <xdr:sp>
      <xdr:nvSpPr>
        <xdr:cNvPr id="1" name="1 Rectángulo"/>
        <xdr:cNvSpPr>
          <a:spLocks/>
        </xdr:cNvSpPr>
      </xdr:nvSpPr>
      <xdr:spPr>
        <a:xfrm>
          <a:off x="2962275" y="733425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1085850</xdr:colOff>
      <xdr:row>9</xdr:row>
      <xdr:rowOff>76200</xdr:rowOff>
    </xdr:from>
    <xdr:ext cx="2933700" cy="933450"/>
    <xdr:sp>
      <xdr:nvSpPr>
        <xdr:cNvPr id="1" name="1 Rectángulo"/>
        <xdr:cNvSpPr>
          <a:spLocks/>
        </xdr:cNvSpPr>
      </xdr:nvSpPr>
      <xdr:spPr>
        <a:xfrm rot="18950460">
          <a:off x="2466975" y="150495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2971800</xdr:colOff>
      <xdr:row>6</xdr:row>
      <xdr:rowOff>9525</xdr:rowOff>
    </xdr:from>
    <xdr:ext cx="2933700" cy="314325"/>
    <xdr:sp>
      <xdr:nvSpPr>
        <xdr:cNvPr id="1" name="1 Rectángulo"/>
        <xdr:cNvSpPr>
          <a:spLocks/>
        </xdr:cNvSpPr>
      </xdr:nvSpPr>
      <xdr:spPr>
        <a:xfrm>
          <a:off x="4352925" y="962025"/>
          <a:ext cx="2933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1876425</xdr:colOff>
      <xdr:row>4</xdr:row>
      <xdr:rowOff>123825</xdr:rowOff>
    </xdr:from>
    <xdr:ext cx="2933700" cy="447675"/>
    <xdr:sp>
      <xdr:nvSpPr>
        <xdr:cNvPr id="1" name="1 Rectángulo"/>
        <xdr:cNvSpPr>
          <a:spLocks/>
        </xdr:cNvSpPr>
      </xdr:nvSpPr>
      <xdr:spPr>
        <a:xfrm>
          <a:off x="3257550" y="790575"/>
          <a:ext cx="2933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1971675</xdr:colOff>
      <xdr:row>48</xdr:row>
      <xdr:rowOff>66675</xdr:rowOff>
    </xdr:from>
    <xdr:ext cx="2933700" cy="933450"/>
    <xdr:sp>
      <xdr:nvSpPr>
        <xdr:cNvPr id="1" name="1 Rectángulo"/>
        <xdr:cNvSpPr>
          <a:spLocks/>
        </xdr:cNvSpPr>
      </xdr:nvSpPr>
      <xdr:spPr>
        <a:xfrm rot="19123271">
          <a:off x="3352800" y="84201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1838325</xdr:colOff>
      <xdr:row>82</xdr:row>
      <xdr:rowOff>85725</xdr:rowOff>
    </xdr:from>
    <xdr:ext cx="2933700" cy="676275"/>
    <xdr:sp>
      <xdr:nvSpPr>
        <xdr:cNvPr id="2" name="2 Rectángulo"/>
        <xdr:cNvSpPr>
          <a:spLocks/>
        </xdr:cNvSpPr>
      </xdr:nvSpPr>
      <xdr:spPr>
        <a:xfrm>
          <a:off x="3219450" y="14106525"/>
          <a:ext cx="2933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7</xdr:row>
      <xdr:rowOff>200025</xdr:rowOff>
    </xdr:from>
    <xdr:ext cx="2933700" cy="942975"/>
    <xdr:sp>
      <xdr:nvSpPr>
        <xdr:cNvPr id="1" name="1 Rectángulo"/>
        <xdr:cNvSpPr>
          <a:spLocks/>
        </xdr:cNvSpPr>
      </xdr:nvSpPr>
      <xdr:spPr>
        <a:xfrm>
          <a:off x="1790700" y="1200150"/>
          <a:ext cx="2933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638175</xdr:colOff>
      <xdr:row>4</xdr:row>
      <xdr:rowOff>76200</xdr:rowOff>
    </xdr:from>
    <xdr:ext cx="2933700" cy="933450"/>
    <xdr:sp>
      <xdr:nvSpPr>
        <xdr:cNvPr id="1" name="1 Rectángulo"/>
        <xdr:cNvSpPr>
          <a:spLocks/>
        </xdr:cNvSpPr>
      </xdr:nvSpPr>
      <xdr:spPr>
        <a:xfrm>
          <a:off x="2019300" y="6477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1076325</xdr:colOff>
      <xdr:row>12</xdr:row>
      <xdr:rowOff>19050</xdr:rowOff>
    </xdr:from>
    <xdr:ext cx="3390900" cy="942975"/>
    <xdr:sp>
      <xdr:nvSpPr>
        <xdr:cNvPr id="1" name="1 Rectángulo"/>
        <xdr:cNvSpPr>
          <a:spLocks/>
        </xdr:cNvSpPr>
      </xdr:nvSpPr>
      <xdr:spPr>
        <a:xfrm rot="19344252">
          <a:off x="2457450" y="1876425"/>
          <a:ext cx="33909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447675</xdr:colOff>
      <xdr:row>8</xdr:row>
      <xdr:rowOff>95250</xdr:rowOff>
    </xdr:from>
    <xdr:ext cx="2933700" cy="933450"/>
    <xdr:sp>
      <xdr:nvSpPr>
        <xdr:cNvPr id="1" name="1 Rectángulo"/>
        <xdr:cNvSpPr>
          <a:spLocks/>
        </xdr:cNvSpPr>
      </xdr:nvSpPr>
      <xdr:spPr>
        <a:xfrm>
          <a:off x="4829175" y="1666875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_EAEPE_21_DIC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EPE"/>
      <sheetName val="Hoja1"/>
      <sheetName val="COG"/>
      <sheetName val="CTG"/>
      <sheetName val="CFG"/>
      <sheetName val="CA_Ayuntamiento"/>
      <sheetName val="CA_Ejecutivo_Estatal"/>
      <sheetName val="CA_No_Central"/>
      <sheetName val="Hoja2"/>
    </sheetNames>
    <sheetDataSet>
      <sheetData sheetId="2">
        <row r="53">
          <cell r="F53">
            <v>42546880.72</v>
          </cell>
        </row>
        <row r="55">
          <cell r="F55">
            <v>22324.79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6"/>
  <sheetViews>
    <sheetView zoomScaleSheetLayoutView="100" zoomScalePageLayoutView="0" workbookViewId="0" topLeftCell="A1">
      <selection activeCell="B11" sqref="B11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412" t="s">
        <v>212</v>
      </c>
      <c r="B1" s="413"/>
      <c r="C1" s="1"/>
    </row>
    <row r="2" spans="1:2" ht="15" customHeight="1">
      <c r="A2" s="219" t="s">
        <v>209</v>
      </c>
      <c r="B2" s="218" t="s">
        <v>210</v>
      </c>
    </row>
    <row r="3" spans="1:2" ht="11.25">
      <c r="A3" s="224"/>
      <c r="B3" s="228"/>
    </row>
    <row r="4" spans="1:2" ht="11.25">
      <c r="A4" s="225"/>
      <c r="B4" s="229" t="s">
        <v>252</v>
      </c>
    </row>
    <row r="5" spans="1:2" ht="11.25">
      <c r="A5" s="225"/>
      <c r="B5" s="229"/>
    </row>
    <row r="6" spans="1:2" ht="11.25">
      <c r="A6" s="225"/>
      <c r="B6" s="249" t="s">
        <v>0</v>
      </c>
    </row>
    <row r="7" spans="1:2" ht="11.25">
      <c r="A7" s="225" t="s">
        <v>1</v>
      </c>
      <c r="B7" s="230" t="s">
        <v>2</v>
      </c>
    </row>
    <row r="8" spans="1:2" ht="11.25">
      <c r="A8" s="225" t="s">
        <v>3</v>
      </c>
      <c r="B8" s="230" t="s">
        <v>4</v>
      </c>
    </row>
    <row r="9" spans="1:2" ht="11.25">
      <c r="A9" s="225" t="s">
        <v>5</v>
      </c>
      <c r="B9" s="230" t="s">
        <v>6</v>
      </c>
    </row>
    <row r="10" spans="1:2" ht="11.25">
      <c r="A10" s="225" t="s">
        <v>7</v>
      </c>
      <c r="B10" s="230" t="s">
        <v>8</v>
      </c>
    </row>
    <row r="11" spans="1:2" ht="11.25">
      <c r="A11" s="225" t="s">
        <v>9</v>
      </c>
      <c r="B11" s="230" t="s">
        <v>10</v>
      </c>
    </row>
    <row r="12" spans="1:2" ht="11.25">
      <c r="A12" s="225" t="s">
        <v>11</v>
      </c>
      <c r="B12" s="230" t="s">
        <v>12</v>
      </c>
    </row>
    <row r="13" spans="1:2" ht="11.25">
      <c r="A13" s="225" t="s">
        <v>13</v>
      </c>
      <c r="B13" s="230" t="s">
        <v>14</v>
      </c>
    </row>
    <row r="14" spans="1:2" ht="11.25">
      <c r="A14" s="225" t="s">
        <v>15</v>
      </c>
      <c r="B14" s="230" t="s">
        <v>16</v>
      </c>
    </row>
    <row r="15" spans="1:2" ht="11.25">
      <c r="A15" s="225" t="s">
        <v>17</v>
      </c>
      <c r="B15" s="230" t="s">
        <v>18</v>
      </c>
    </row>
    <row r="16" spans="1:2" ht="11.25">
      <c r="A16" s="225" t="s">
        <v>19</v>
      </c>
      <c r="B16" s="230" t="s">
        <v>20</v>
      </c>
    </row>
    <row r="17" spans="1:2" ht="11.25">
      <c r="A17" s="225" t="s">
        <v>21</v>
      </c>
      <c r="B17" s="230" t="s">
        <v>22</v>
      </c>
    </row>
    <row r="18" spans="1:2" ht="11.25">
      <c r="A18" s="225" t="s">
        <v>23</v>
      </c>
      <c r="B18" s="230" t="s">
        <v>24</v>
      </c>
    </row>
    <row r="19" spans="1:2" ht="11.25">
      <c r="A19" s="225" t="s">
        <v>25</v>
      </c>
      <c r="B19" s="230" t="s">
        <v>26</v>
      </c>
    </row>
    <row r="20" spans="1:2" ht="11.25">
      <c r="A20" s="225" t="s">
        <v>27</v>
      </c>
      <c r="B20" s="230" t="s">
        <v>28</v>
      </c>
    </row>
    <row r="21" spans="1:2" ht="11.25">
      <c r="A21" s="225" t="s">
        <v>29</v>
      </c>
      <c r="B21" s="230" t="s">
        <v>30</v>
      </c>
    </row>
    <row r="22" spans="1:2" ht="11.25">
      <c r="A22" s="225" t="s">
        <v>31</v>
      </c>
      <c r="B22" s="230" t="s">
        <v>32</v>
      </c>
    </row>
    <row r="23" spans="1:2" ht="11.25">
      <c r="A23" s="225" t="s">
        <v>33</v>
      </c>
      <c r="B23" s="230" t="s">
        <v>34</v>
      </c>
    </row>
    <row r="24" spans="1:2" ht="11.25">
      <c r="A24" s="225" t="s">
        <v>35</v>
      </c>
      <c r="B24" s="230" t="s">
        <v>36</v>
      </c>
    </row>
    <row r="25" spans="1:2" ht="11.25">
      <c r="A25" s="225" t="s">
        <v>37</v>
      </c>
      <c r="B25" s="230" t="s">
        <v>38</v>
      </c>
    </row>
    <row r="26" spans="1:2" ht="11.25">
      <c r="A26" s="225" t="s">
        <v>39</v>
      </c>
      <c r="B26" s="230" t="s">
        <v>40</v>
      </c>
    </row>
    <row r="27" spans="1:2" ht="11.25">
      <c r="A27" s="225" t="s">
        <v>41</v>
      </c>
      <c r="B27" s="230" t="s">
        <v>42</v>
      </c>
    </row>
    <row r="28" spans="1:2" ht="11.25">
      <c r="A28" s="225"/>
      <c r="B28" s="230"/>
    </row>
    <row r="29" spans="1:2" ht="11.25">
      <c r="A29" s="225"/>
      <c r="B29" s="249"/>
    </row>
    <row r="30" spans="1:2" ht="11.25">
      <c r="A30" s="225" t="s">
        <v>268</v>
      </c>
      <c r="B30" s="230" t="s">
        <v>250</v>
      </c>
    </row>
    <row r="31" spans="1:2" ht="11.25">
      <c r="A31" s="225" t="s">
        <v>269</v>
      </c>
      <c r="B31" s="230" t="s">
        <v>251</v>
      </c>
    </row>
    <row r="32" spans="1:2" ht="11.25">
      <c r="A32" s="225"/>
      <c r="B32" s="230"/>
    </row>
    <row r="33" spans="1:2" ht="11.25">
      <c r="A33" s="225"/>
      <c r="B33" s="229" t="s">
        <v>253</v>
      </c>
    </row>
    <row r="34" spans="1:2" ht="11.25">
      <c r="A34" s="225" t="s">
        <v>265</v>
      </c>
      <c r="B34" s="230" t="s">
        <v>44</v>
      </c>
    </row>
    <row r="35" spans="1:2" ht="11.25">
      <c r="A35" s="225"/>
      <c r="B35" s="230" t="s">
        <v>45</v>
      </c>
    </row>
    <row r="36" spans="1:2" ht="12" thickBot="1">
      <c r="A36" s="226"/>
      <c r="B36" s="227"/>
    </row>
  </sheetData>
  <sheetProtection password="EDBA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6"/>
  <sheetViews>
    <sheetView zoomScaleSheetLayoutView="100" zoomScalePageLayoutView="0" workbookViewId="0" topLeftCell="A1">
      <selection activeCell="D10" sqref="D10"/>
    </sheetView>
  </sheetViews>
  <sheetFormatPr defaultColWidth="11.421875" defaultRowHeight="15"/>
  <cols>
    <col min="1" max="1" width="20.7109375" style="8" customWidth="1"/>
    <col min="2" max="2" width="42.4218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46</v>
      </c>
      <c r="B1" s="3"/>
      <c r="C1" s="4"/>
      <c r="D1" s="4"/>
      <c r="E1" s="4"/>
      <c r="F1" s="7"/>
    </row>
    <row r="2" spans="1:5" ht="11.25" customHeight="1">
      <c r="A2" s="3" t="s">
        <v>254</v>
      </c>
      <c r="B2" s="3"/>
      <c r="C2" s="4"/>
      <c r="D2" s="4"/>
      <c r="E2" s="4"/>
    </row>
    <row r="3" ht="11.25" customHeight="1"/>
    <row r="4" ht="11.25">
      <c r="F4" s="12" t="s">
        <v>86</v>
      </c>
    </row>
    <row r="5" spans="1:5" ht="11.25" customHeight="1">
      <c r="A5" s="61" t="s">
        <v>197</v>
      </c>
      <c r="B5" s="61"/>
      <c r="C5" s="62"/>
      <c r="D5" s="62"/>
      <c r="E5" s="62"/>
    </row>
    <row r="6" spans="1:5" s="19" customFormat="1" ht="11.25">
      <c r="A6" s="63"/>
      <c r="B6" s="63"/>
      <c r="C6" s="62"/>
      <c r="D6" s="62"/>
      <c r="E6" s="62"/>
    </row>
    <row r="7" spans="1:6" ht="15" customHeight="1">
      <c r="A7" s="15" t="s">
        <v>49</v>
      </c>
      <c r="B7" s="16" t="s">
        <v>50</v>
      </c>
      <c r="C7" s="301" t="s">
        <v>80</v>
      </c>
      <c r="D7" s="301" t="s">
        <v>81</v>
      </c>
      <c r="E7" s="301" t="s">
        <v>82</v>
      </c>
      <c r="F7" s="58" t="s">
        <v>83</v>
      </c>
    </row>
    <row r="8" spans="1:6" ht="15">
      <c r="A8" s="308">
        <v>125105911</v>
      </c>
      <c r="B8" s="307" t="s">
        <v>380</v>
      </c>
      <c r="C8" s="297">
        <v>23200</v>
      </c>
      <c r="D8" s="297">
        <v>34800</v>
      </c>
      <c r="E8" s="297">
        <v>11600</v>
      </c>
      <c r="F8" s="145"/>
    </row>
    <row r="9" spans="1:6" ht="15">
      <c r="A9" s="308">
        <v>125415971</v>
      </c>
      <c r="B9" s="307" t="s">
        <v>381</v>
      </c>
      <c r="C9" s="297">
        <v>551334</v>
      </c>
      <c r="D9" s="297">
        <v>551334</v>
      </c>
      <c r="E9" s="297">
        <v>0</v>
      </c>
      <c r="F9" s="145"/>
    </row>
    <row r="10" spans="1:6" ht="15">
      <c r="A10" s="180"/>
      <c r="B10" s="180" t="s">
        <v>84</v>
      </c>
      <c r="C10" s="303">
        <f>SUM(C8:C9)</f>
        <v>574534</v>
      </c>
      <c r="D10" s="303">
        <f>SUM(D8:D9)</f>
        <v>586134</v>
      </c>
      <c r="E10" s="303">
        <f>SUM(E8:E9)</f>
        <v>11600</v>
      </c>
      <c r="F10" s="180"/>
    </row>
    <row r="11" spans="1:6" ht="11.25">
      <c r="A11" s="166"/>
      <c r="B11" s="166"/>
      <c r="C11" s="174"/>
      <c r="D11" s="174"/>
      <c r="E11" s="174"/>
      <c r="F11" s="166"/>
    </row>
    <row r="12" spans="1:6" ht="11.25">
      <c r="A12" s="166"/>
      <c r="B12" s="166"/>
      <c r="C12" s="174"/>
      <c r="D12" s="174"/>
      <c r="E12" s="174"/>
      <c r="F12" s="166"/>
    </row>
    <row r="13" spans="1:6" ht="11.25" customHeight="1">
      <c r="A13" s="64" t="s">
        <v>280</v>
      </c>
      <c r="B13" s="65"/>
      <c r="C13" s="62"/>
      <c r="D13" s="62"/>
      <c r="E13" s="62"/>
      <c r="F13" s="12" t="s">
        <v>86</v>
      </c>
    </row>
    <row r="14" spans="1:5" ht="11.25">
      <c r="A14" s="66"/>
      <c r="B14" s="66"/>
      <c r="C14" s="67"/>
      <c r="D14" s="67"/>
      <c r="E14" s="67"/>
    </row>
    <row r="15" spans="1:6" ht="15" customHeight="1">
      <c r="A15" s="15" t="s">
        <v>49</v>
      </c>
      <c r="B15" s="16" t="s">
        <v>50</v>
      </c>
      <c r="C15" s="301" t="s">
        <v>80</v>
      </c>
      <c r="D15" s="301" t="s">
        <v>81</v>
      </c>
      <c r="E15" s="301" t="s">
        <v>82</v>
      </c>
      <c r="F15" s="58" t="s">
        <v>83</v>
      </c>
    </row>
    <row r="16" spans="1:6" s="251" customFormat="1" ht="15">
      <c r="A16" s="308">
        <v>126505911</v>
      </c>
      <c r="B16" s="307" t="s">
        <v>382</v>
      </c>
      <c r="C16" s="297">
        <v>-1063.34</v>
      </c>
      <c r="D16" s="297">
        <v>-4060.01</v>
      </c>
      <c r="E16" s="297">
        <v>-2996.67</v>
      </c>
      <c r="F16" s="145"/>
    </row>
    <row r="17" spans="1:6" ht="15">
      <c r="A17" s="308">
        <v>126505971</v>
      </c>
      <c r="B17" s="307" t="s">
        <v>383</v>
      </c>
      <c r="C17" s="297">
        <v>-9721.14</v>
      </c>
      <c r="D17" s="297">
        <v>-25689.54</v>
      </c>
      <c r="E17" s="297">
        <v>-15968.4</v>
      </c>
      <c r="F17" s="145"/>
    </row>
    <row r="18" spans="1:6" ht="15">
      <c r="A18" s="180"/>
      <c r="B18" s="180" t="s">
        <v>84</v>
      </c>
      <c r="C18" s="303">
        <f>SUM(C17:C17)</f>
        <v>-9721.14</v>
      </c>
      <c r="D18" s="303">
        <f>SUM(D17:D17)</f>
        <v>-25689.54</v>
      </c>
      <c r="E18" s="303">
        <f>SUM(E17:E17)</f>
        <v>-15968.4</v>
      </c>
      <c r="F18" s="180"/>
    </row>
    <row r="19" spans="1:6" ht="11.25">
      <c r="A19" s="166"/>
      <c r="B19" s="166"/>
      <c r="C19" s="174"/>
      <c r="D19" s="174"/>
      <c r="E19" s="174"/>
      <c r="F19" s="166"/>
    </row>
    <row r="20" spans="1:6" ht="11.25">
      <c r="A20" s="166"/>
      <c r="B20" s="166"/>
      <c r="C20" s="174"/>
      <c r="D20" s="174"/>
      <c r="E20" s="174"/>
      <c r="F20" s="166"/>
    </row>
    <row r="21" spans="1:6" ht="11.25" customHeight="1">
      <c r="A21" s="65" t="s">
        <v>205</v>
      </c>
      <c r="B21" s="166"/>
      <c r="C21" s="68"/>
      <c r="D21" s="68"/>
      <c r="E21" s="52"/>
      <c r="F21" s="53" t="s">
        <v>87</v>
      </c>
    </row>
    <row r="22" spans="1:3" ht="11.25">
      <c r="A22" s="44"/>
      <c r="B22" s="44"/>
      <c r="C22" s="22"/>
    </row>
    <row r="23" spans="1:6" ht="15" customHeight="1">
      <c r="A23" s="15" t="s">
        <v>49</v>
      </c>
      <c r="B23" s="16" t="s">
        <v>50</v>
      </c>
      <c r="C23" s="57" t="s">
        <v>80</v>
      </c>
      <c r="D23" s="57" t="s">
        <v>81</v>
      </c>
      <c r="E23" s="57" t="s">
        <v>82</v>
      </c>
      <c r="F23" s="58" t="s">
        <v>83</v>
      </c>
    </row>
    <row r="24" spans="1:6" ht="15">
      <c r="A24" s="291">
        <v>127106311</v>
      </c>
      <c r="B24" s="295" t="s">
        <v>384</v>
      </c>
      <c r="C24" s="295">
        <v>444478.77</v>
      </c>
      <c r="D24" s="295">
        <v>466803.56</v>
      </c>
      <c r="E24" s="295">
        <v>22324.79</v>
      </c>
      <c r="F24" s="145"/>
    </row>
    <row r="25" spans="1:6" ht="15">
      <c r="A25" s="186"/>
      <c r="B25" s="186" t="s">
        <v>84</v>
      </c>
      <c r="C25" s="309">
        <f>SUM(C24:C24)</f>
        <v>444478.77</v>
      </c>
      <c r="D25" s="309">
        <f>SUM(D24:D24)</f>
        <v>466803.56</v>
      </c>
      <c r="E25" s="309">
        <f>SUM(E24:E24)</f>
        <v>22324.79</v>
      </c>
      <c r="F25" s="187"/>
    </row>
    <row r="26" spans="1:6" ht="11.25">
      <c r="A26" s="153"/>
      <c r="B26" s="154"/>
      <c r="C26" s="155"/>
      <c r="D26" s="155"/>
      <c r="E26" s="155"/>
      <c r="F26" s="154"/>
    </row>
  </sheetData>
  <sheetProtection password="EAC2" sheet="1"/>
  <dataValidations count="6">
    <dataValidation allowBlank="1" showInputMessage="1" showErrorMessage="1" prompt="Corresponde al nombre o descripción de la cuenta de acuerdo al Plan de Cuentas emitido por el CONAC." sqref="B7 B23 B15"/>
    <dataValidation allowBlank="1" showInputMessage="1" showErrorMessage="1" prompt="Corresponde al número de la cuenta de acuerdo al Plan de Cuentas emitido por el CONAC (DOF 22/11/2010)." sqref="A7 A23 A15"/>
    <dataValidation allowBlank="1" showInputMessage="1" showErrorMessage="1" prompt="Saldo al 31 de diciembre del año anterior a la cuenta pública que se presenta." sqref="C7 C23 C15"/>
    <dataValidation allowBlank="1" showInputMessage="1" showErrorMessage="1" prompt="Diferencia entre el saldo final y el inicial presentados." sqref="E7 E23 E15"/>
    <dataValidation allowBlank="1" showInputMessage="1" showErrorMessage="1" prompt="Importe final del periodo que corresponde la cuenta pública presentada (mensual:  enero, febrero, marzo, etc.; trimestral: 1er, 2do, 3ro. o 4to.)." sqref="D7 D23 D15"/>
    <dataValidation allowBlank="1" showInputMessage="1" showErrorMessage="1" prompt="Indicar el medio como se está amortizando el intangible, por tiempo, por uso." sqref="F7 F23 F1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Q8"/>
  <sheetViews>
    <sheetView zoomScaleSheetLayoutView="100" zoomScalePageLayoutView="0" workbookViewId="0" topLeftCell="A1">
      <selection activeCell="G22" sqref="G22"/>
    </sheetView>
  </sheetViews>
  <sheetFormatPr defaultColWidth="11.421875" defaultRowHeight="15"/>
  <cols>
    <col min="1" max="1" width="20.7109375" style="69" customWidth="1"/>
    <col min="2" max="5" width="11.421875" style="69" customWidth="1"/>
    <col min="6" max="6" width="7.00390625" style="69" customWidth="1"/>
    <col min="7" max="7" width="11.421875" style="69" customWidth="1"/>
    <col min="8" max="8" width="17.7109375" style="69" customWidth="1"/>
    <col min="9" max="16384" width="11.421875" style="69" customWidth="1"/>
  </cols>
  <sheetData>
    <row r="1" spans="1:8" ht="11.25">
      <c r="A1" s="3" t="s">
        <v>46</v>
      </c>
      <c r="B1" s="3"/>
      <c r="C1" s="3"/>
      <c r="D1" s="3"/>
      <c r="E1" s="3"/>
      <c r="F1" s="3"/>
      <c r="G1" s="3"/>
      <c r="H1" s="7"/>
    </row>
    <row r="2" spans="1:8" ht="11.25">
      <c r="A2" s="3" t="s">
        <v>254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74"/>
    </row>
    <row r="5" spans="1:8" ht="11.25" customHeight="1">
      <c r="A5" s="70" t="s">
        <v>89</v>
      </c>
      <c r="B5" s="71"/>
      <c r="C5" s="274"/>
      <c r="D5" s="274"/>
      <c r="E5" s="63"/>
      <c r="F5" s="63"/>
      <c r="G5" s="63"/>
      <c r="H5" s="273" t="s">
        <v>88</v>
      </c>
    </row>
    <row r="6" spans="10:17" ht="11.25">
      <c r="J6" s="422"/>
      <c r="K6" s="422"/>
      <c r="L6" s="422"/>
      <c r="M6" s="422"/>
      <c r="N6" s="422"/>
      <c r="O6" s="422"/>
      <c r="P6" s="422"/>
      <c r="Q6" s="422"/>
    </row>
    <row r="7" ht="11.25">
      <c r="A7" s="3" t="s">
        <v>90</v>
      </c>
    </row>
    <row r="8" spans="1:8" ht="52.5" customHeight="1">
      <c r="A8" s="423" t="s">
        <v>91</v>
      </c>
      <c r="B8" s="423"/>
      <c r="C8" s="423"/>
      <c r="D8" s="423"/>
      <c r="E8" s="423"/>
      <c r="F8" s="423"/>
      <c r="G8" s="423"/>
      <c r="H8" s="423"/>
    </row>
    <row r="9" ht="11.25"/>
    <row r="10" ht="11.25"/>
    <row r="11" ht="11.25"/>
  </sheetData>
  <sheetProtection/>
  <mergeCells count="2">
    <mergeCell ref="J6:Q6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"/>
  <sheetViews>
    <sheetView zoomScaleSheetLayoutView="100" zoomScalePageLayoutView="0" workbookViewId="0" topLeftCell="A1">
      <selection activeCell="D27" sqref="D2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72" t="s">
        <v>46</v>
      </c>
      <c r="B1" s="72"/>
      <c r="C1" s="6"/>
      <c r="D1" s="7"/>
    </row>
    <row r="2" spans="1:3" ht="11.25">
      <c r="A2" s="72" t="s">
        <v>254</v>
      </c>
      <c r="B2" s="72"/>
      <c r="C2" s="6"/>
    </row>
    <row r="3" spans="1:4" ht="11.25">
      <c r="A3" s="41"/>
      <c r="B3" s="41"/>
      <c r="C3" s="73"/>
      <c r="D3" s="41"/>
    </row>
    <row r="4" spans="1:4" ht="11.25">
      <c r="A4" s="41"/>
      <c r="B4" s="41"/>
      <c r="C4" s="73"/>
      <c r="D4" s="41"/>
    </row>
    <row r="5" spans="1:4" s="35" customFormat="1" ht="11.25" customHeight="1">
      <c r="A5" s="424" t="s">
        <v>198</v>
      </c>
      <c r="B5" s="425"/>
      <c r="C5" s="74"/>
      <c r="D5" s="75" t="s">
        <v>92</v>
      </c>
    </row>
    <row r="6" spans="1:4" ht="11.25">
      <c r="A6" s="76"/>
      <c r="B6" s="76"/>
      <c r="C6" s="77"/>
      <c r="D6" s="76"/>
    </row>
    <row r="7" spans="1:4" ht="15" customHeight="1">
      <c r="A7" s="15" t="s">
        <v>49</v>
      </c>
      <c r="B7" s="16" t="s">
        <v>50</v>
      </c>
      <c r="C7" s="17" t="s">
        <v>51</v>
      </c>
      <c r="D7" s="51" t="s">
        <v>64</v>
      </c>
    </row>
    <row r="8" spans="1:4" ht="11.25">
      <c r="A8" s="184"/>
      <c r="B8" s="184"/>
      <c r="C8" s="174"/>
      <c r="D8" s="188"/>
    </row>
    <row r="9" spans="1:4" ht="11.25">
      <c r="A9" s="184"/>
      <c r="B9" s="184"/>
      <c r="C9" s="189"/>
      <c r="D9" s="188"/>
    </row>
    <row r="10" spans="1:4" ht="11.25">
      <c r="A10" s="184"/>
      <c r="B10" s="184"/>
      <c r="C10" s="189"/>
      <c r="D10" s="190"/>
    </row>
    <row r="11" spans="1:4" ht="11.25">
      <c r="A11" s="157"/>
      <c r="B11" s="157" t="s">
        <v>55</v>
      </c>
      <c r="C11" s="150">
        <f>SUM(C8:C10)</f>
        <v>0</v>
      </c>
      <c r="D11" s="191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1"/>
  <sheetViews>
    <sheetView zoomScaleSheetLayoutView="100" zoomScalePageLayoutView="0" workbookViewId="0" topLeftCell="A1">
      <selection activeCell="E19" sqref="E19"/>
    </sheetView>
  </sheetViews>
  <sheetFormatPr defaultColWidth="13.7109375" defaultRowHeight="15"/>
  <cols>
    <col min="1" max="1" width="13.8515625" style="8" customWidth="1"/>
    <col min="2" max="2" width="46.0039062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46</v>
      </c>
      <c r="B1" s="3"/>
      <c r="C1" s="4"/>
      <c r="D1" s="4"/>
      <c r="E1" s="4"/>
      <c r="F1" s="4"/>
      <c r="G1" s="4"/>
      <c r="H1" s="7"/>
    </row>
    <row r="2" spans="1:8" ht="11.25">
      <c r="A2" s="3" t="s">
        <v>254</v>
      </c>
      <c r="B2" s="3"/>
      <c r="C2" s="4"/>
      <c r="D2" s="4"/>
      <c r="E2" s="4"/>
      <c r="F2" s="4"/>
      <c r="G2" s="4"/>
      <c r="H2" s="9"/>
    </row>
    <row r="3" ht="11.25">
      <c r="H3" s="9"/>
    </row>
    <row r="4" spans="1:8" ht="11.25" customHeight="1">
      <c r="A4" s="10" t="s">
        <v>275</v>
      </c>
      <c r="B4" s="12"/>
      <c r="C4" s="79"/>
      <c r="D4" s="79"/>
      <c r="E4" s="79"/>
      <c r="F4" s="79"/>
      <c r="G4" s="79"/>
      <c r="H4" s="80" t="s">
        <v>93</v>
      </c>
    </row>
    <row r="5" spans="1:2" ht="11.25">
      <c r="A5" s="421"/>
      <c r="B5" s="426"/>
    </row>
    <row r="6" spans="1:8" ht="15" customHeight="1">
      <c r="A6" s="15" t="s">
        <v>49</v>
      </c>
      <c r="B6" s="16" t="s">
        <v>50</v>
      </c>
      <c r="C6" s="39" t="s">
        <v>51</v>
      </c>
      <c r="D6" s="39" t="s">
        <v>60</v>
      </c>
      <c r="E6" s="39" t="s">
        <v>61</v>
      </c>
      <c r="F6" s="39" t="s">
        <v>62</v>
      </c>
      <c r="G6" s="40" t="s">
        <v>63</v>
      </c>
      <c r="H6" s="16" t="s">
        <v>64</v>
      </c>
    </row>
    <row r="7" spans="1:8" ht="12.75">
      <c r="A7" s="358">
        <v>211100002</v>
      </c>
      <c r="B7" s="354" t="s">
        <v>837</v>
      </c>
      <c r="C7" s="355">
        <v>-0.03</v>
      </c>
      <c r="D7" s="355">
        <v>-0.03</v>
      </c>
      <c r="E7" s="355">
        <v>0</v>
      </c>
      <c r="F7" s="355">
        <v>0</v>
      </c>
      <c r="G7" s="355">
        <v>0</v>
      </c>
      <c r="H7" s="192"/>
    </row>
    <row r="8" spans="1:8" ht="12.75">
      <c r="A8" s="358">
        <v>211100002</v>
      </c>
      <c r="B8" s="354" t="s">
        <v>838</v>
      </c>
      <c r="C8" s="355">
        <v>-5000.02</v>
      </c>
      <c r="D8" s="355">
        <v>-5000.02</v>
      </c>
      <c r="E8" s="355">
        <v>0</v>
      </c>
      <c r="F8" s="355">
        <v>0</v>
      </c>
      <c r="G8" s="355">
        <v>0</v>
      </c>
      <c r="H8" s="192"/>
    </row>
    <row r="9" spans="1:8" s="290" customFormat="1" ht="12.75">
      <c r="A9" s="358">
        <v>211100002</v>
      </c>
      <c r="B9" s="354" t="s">
        <v>698</v>
      </c>
      <c r="C9" s="355">
        <v>-0.06</v>
      </c>
      <c r="D9" s="355">
        <v>-0.06</v>
      </c>
      <c r="E9" s="355">
        <v>0</v>
      </c>
      <c r="F9" s="355">
        <v>0</v>
      </c>
      <c r="G9" s="355">
        <v>0</v>
      </c>
      <c r="H9" s="192"/>
    </row>
    <row r="10" spans="1:8" s="290" customFormat="1" ht="12.75">
      <c r="A10" s="358">
        <v>211100002</v>
      </c>
      <c r="B10" s="354" t="s">
        <v>839</v>
      </c>
      <c r="C10" s="355">
        <v>-3000.12</v>
      </c>
      <c r="D10" s="355">
        <v>-3000.12</v>
      </c>
      <c r="E10" s="355">
        <v>0</v>
      </c>
      <c r="F10" s="355">
        <v>0</v>
      </c>
      <c r="G10" s="355">
        <v>0</v>
      </c>
      <c r="H10" s="192"/>
    </row>
    <row r="11" spans="1:8" s="290" customFormat="1" ht="12.75">
      <c r="A11" s="358">
        <v>211100002</v>
      </c>
      <c r="B11" s="354" t="s">
        <v>724</v>
      </c>
      <c r="C11" s="355">
        <v>-1600</v>
      </c>
      <c r="D11" s="355">
        <v>-1600</v>
      </c>
      <c r="E11" s="355">
        <v>0</v>
      </c>
      <c r="F11" s="355">
        <v>0</v>
      </c>
      <c r="G11" s="355">
        <v>0</v>
      </c>
      <c r="H11" s="192"/>
    </row>
    <row r="12" spans="1:8" s="290" customFormat="1" ht="12.75">
      <c r="A12" s="358">
        <v>211100002</v>
      </c>
      <c r="B12" s="354" t="s">
        <v>840</v>
      </c>
      <c r="C12" s="355">
        <v>-3361.76</v>
      </c>
      <c r="D12" s="355">
        <v>-3361.76</v>
      </c>
      <c r="E12" s="355">
        <v>0</v>
      </c>
      <c r="F12" s="355">
        <v>0</v>
      </c>
      <c r="G12" s="355">
        <v>0</v>
      </c>
      <c r="H12" s="192"/>
    </row>
    <row r="13" spans="1:8" s="290" customFormat="1" ht="15">
      <c r="A13" s="427" t="s">
        <v>841</v>
      </c>
      <c r="B13" s="428"/>
      <c r="C13" s="364">
        <f>SUM(C7:C12)</f>
        <v>-12961.99</v>
      </c>
      <c r="D13" s="364">
        <f>SUM(D7:D12)</f>
        <v>-12961.99</v>
      </c>
      <c r="E13" s="342">
        <v>0</v>
      </c>
      <c r="F13" s="342">
        <v>0</v>
      </c>
      <c r="G13" s="342">
        <v>0</v>
      </c>
      <c r="H13" s="192"/>
    </row>
    <row r="14" spans="1:10" s="290" customFormat="1" ht="15">
      <c r="A14" s="294">
        <v>211100131</v>
      </c>
      <c r="B14" s="297" t="s">
        <v>842</v>
      </c>
      <c r="C14" s="365">
        <v>-0.01</v>
      </c>
      <c r="D14" s="143"/>
      <c r="E14" s="143"/>
      <c r="F14" s="143"/>
      <c r="G14" s="143"/>
      <c r="H14" s="192"/>
      <c r="J14" s="41"/>
    </row>
    <row r="15" spans="1:10" s="290" customFormat="1" ht="15">
      <c r="A15" s="429" t="s">
        <v>843</v>
      </c>
      <c r="B15" s="430"/>
      <c r="C15" s="366">
        <f>SUM(C14)</f>
        <v>-0.01</v>
      </c>
      <c r="D15" s="367"/>
      <c r="E15" s="367"/>
      <c r="F15" s="367"/>
      <c r="G15" s="367"/>
      <c r="H15" s="377"/>
      <c r="I15" s="411"/>
      <c r="J15" s="41"/>
    </row>
    <row r="16" spans="1:10" s="290" customFormat="1" ht="15">
      <c r="A16" s="294">
        <v>211100141</v>
      </c>
      <c r="B16" s="297" t="s">
        <v>842</v>
      </c>
      <c r="C16" s="365">
        <v>-0.03</v>
      </c>
      <c r="D16" s="143"/>
      <c r="E16" s="143"/>
      <c r="F16" s="143"/>
      <c r="G16" s="143"/>
      <c r="H16" s="377"/>
      <c r="I16" s="411"/>
      <c r="J16" s="41"/>
    </row>
    <row r="17" spans="1:10" s="290" customFormat="1" ht="15">
      <c r="A17" s="429" t="s">
        <v>843</v>
      </c>
      <c r="B17" s="430"/>
      <c r="C17" s="368">
        <f>SUM(C16)</f>
        <v>-0.03</v>
      </c>
      <c r="D17" s="367"/>
      <c r="E17" s="367"/>
      <c r="F17" s="367"/>
      <c r="G17" s="367"/>
      <c r="H17" s="377"/>
      <c r="I17" s="411"/>
      <c r="J17" s="41"/>
    </row>
    <row r="18" spans="1:10" s="290" customFormat="1" ht="15">
      <c r="A18" s="294">
        <v>211100151</v>
      </c>
      <c r="B18" s="297" t="s">
        <v>842</v>
      </c>
      <c r="C18" s="295">
        <v>-35874.67</v>
      </c>
      <c r="D18" s="143"/>
      <c r="E18" s="143"/>
      <c r="F18" s="143"/>
      <c r="G18" s="143"/>
      <c r="H18" s="377"/>
      <c r="I18" s="411"/>
      <c r="J18" s="41"/>
    </row>
    <row r="19" spans="1:10" s="290" customFormat="1" ht="15">
      <c r="A19" s="429" t="s">
        <v>843</v>
      </c>
      <c r="B19" s="430"/>
      <c r="C19" s="364">
        <f>SUM(C18)</f>
        <v>-35874.67</v>
      </c>
      <c r="D19" s="367"/>
      <c r="E19" s="367"/>
      <c r="F19" s="367"/>
      <c r="G19" s="367"/>
      <c r="H19" s="377"/>
      <c r="I19" s="411"/>
      <c r="J19" s="41"/>
    </row>
    <row r="20" spans="1:10" s="290" customFormat="1" ht="15">
      <c r="A20" s="358">
        <v>211200001</v>
      </c>
      <c r="B20" s="354" t="s">
        <v>844</v>
      </c>
      <c r="C20" s="355">
        <v>-15744.96</v>
      </c>
      <c r="D20" s="355">
        <v>-15744.96</v>
      </c>
      <c r="E20" s="355">
        <v>0</v>
      </c>
      <c r="F20" s="355">
        <v>0</v>
      </c>
      <c r="G20" s="355">
        <v>0</v>
      </c>
      <c r="H20" s="377"/>
      <c r="I20" s="411"/>
      <c r="J20" s="41"/>
    </row>
    <row r="21" spans="1:10" s="290" customFormat="1" ht="15">
      <c r="A21" s="358">
        <v>211200001</v>
      </c>
      <c r="B21" s="354" t="s">
        <v>802</v>
      </c>
      <c r="C21" s="355">
        <v>-63361</v>
      </c>
      <c r="D21" s="355">
        <v>-63361</v>
      </c>
      <c r="E21" s="355">
        <v>0</v>
      </c>
      <c r="F21" s="355">
        <v>0</v>
      </c>
      <c r="G21" s="355">
        <v>0</v>
      </c>
      <c r="H21" s="377"/>
      <c r="I21" s="411"/>
      <c r="J21" s="41"/>
    </row>
    <row r="22" spans="1:10" s="290" customFormat="1" ht="15">
      <c r="A22" s="358">
        <v>211200001</v>
      </c>
      <c r="B22" s="354" t="s">
        <v>845</v>
      </c>
      <c r="C22" s="355">
        <v>-1046</v>
      </c>
      <c r="D22" s="355">
        <v>-1046</v>
      </c>
      <c r="E22" s="355">
        <v>0</v>
      </c>
      <c r="F22" s="355">
        <v>0</v>
      </c>
      <c r="G22" s="355">
        <v>0</v>
      </c>
      <c r="H22" s="377"/>
      <c r="I22" s="411"/>
      <c r="J22" s="41"/>
    </row>
    <row r="23" spans="1:10" s="290" customFormat="1" ht="15">
      <c r="A23" s="358">
        <v>211200001</v>
      </c>
      <c r="B23" s="354" t="s">
        <v>846</v>
      </c>
      <c r="C23" s="355">
        <v>-88035.26</v>
      </c>
      <c r="D23" s="355">
        <v>-88035.26</v>
      </c>
      <c r="E23" s="355">
        <v>0</v>
      </c>
      <c r="F23" s="355">
        <v>0</v>
      </c>
      <c r="G23" s="355">
        <v>0</v>
      </c>
      <c r="H23" s="377"/>
      <c r="I23" s="411"/>
      <c r="J23" s="41"/>
    </row>
    <row r="24" spans="1:10" s="290" customFormat="1" ht="15">
      <c r="A24" s="358">
        <v>211200001</v>
      </c>
      <c r="B24" s="354" t="s">
        <v>803</v>
      </c>
      <c r="C24" s="355">
        <v>-10440.23</v>
      </c>
      <c r="D24" s="355">
        <v>-10440.23</v>
      </c>
      <c r="E24" s="355">
        <v>0</v>
      </c>
      <c r="F24" s="355">
        <v>0</v>
      </c>
      <c r="G24" s="355">
        <v>0</v>
      </c>
      <c r="H24" s="377"/>
      <c r="I24" s="411"/>
      <c r="J24" s="41"/>
    </row>
    <row r="25" spans="1:10" s="290" customFormat="1" ht="15">
      <c r="A25" s="358">
        <v>211200001</v>
      </c>
      <c r="B25" s="354" t="s">
        <v>847</v>
      </c>
      <c r="C25" s="355">
        <v>-4558.12</v>
      </c>
      <c r="D25" s="355">
        <v>-4558.12</v>
      </c>
      <c r="E25" s="355">
        <v>0</v>
      </c>
      <c r="F25" s="355">
        <v>0</v>
      </c>
      <c r="G25" s="355">
        <v>0</v>
      </c>
      <c r="H25" s="377"/>
      <c r="I25" s="411"/>
      <c r="J25" s="41"/>
    </row>
    <row r="26" spans="1:10" s="290" customFormat="1" ht="15">
      <c r="A26" s="358">
        <v>211200001</v>
      </c>
      <c r="B26" s="354" t="s">
        <v>848</v>
      </c>
      <c r="C26" s="355">
        <v>-18176.01</v>
      </c>
      <c r="D26" s="355">
        <v>-18176.01</v>
      </c>
      <c r="E26" s="355">
        <v>0</v>
      </c>
      <c r="F26" s="355">
        <v>0</v>
      </c>
      <c r="G26" s="355">
        <v>0</v>
      </c>
      <c r="H26" s="377"/>
      <c r="I26" s="411"/>
      <c r="J26" s="41"/>
    </row>
    <row r="27" spans="1:10" s="290" customFormat="1" ht="15">
      <c r="A27" s="358">
        <v>211200001</v>
      </c>
      <c r="B27" s="354" t="s">
        <v>849</v>
      </c>
      <c r="C27" s="355">
        <v>-3050.01</v>
      </c>
      <c r="D27" s="355">
        <v>-3050.01</v>
      </c>
      <c r="E27" s="355">
        <v>0</v>
      </c>
      <c r="F27" s="355">
        <v>0</v>
      </c>
      <c r="G27" s="355">
        <v>0</v>
      </c>
      <c r="H27" s="377"/>
      <c r="I27" s="411"/>
      <c r="J27" s="41"/>
    </row>
    <row r="28" spans="1:10" s="290" customFormat="1" ht="15">
      <c r="A28" s="358">
        <v>211200001</v>
      </c>
      <c r="B28" s="354" t="s">
        <v>850</v>
      </c>
      <c r="C28" s="355">
        <v>-3480</v>
      </c>
      <c r="D28" s="355">
        <v>-3480</v>
      </c>
      <c r="E28" s="355">
        <v>0</v>
      </c>
      <c r="F28" s="355">
        <v>0</v>
      </c>
      <c r="G28" s="355">
        <v>0</v>
      </c>
      <c r="H28" s="377"/>
      <c r="I28" s="411"/>
      <c r="J28" s="41"/>
    </row>
    <row r="29" spans="1:10" s="290" customFormat="1" ht="15">
      <c r="A29" s="358">
        <v>211200001</v>
      </c>
      <c r="B29" s="354" t="s">
        <v>851</v>
      </c>
      <c r="C29" s="355">
        <v>-4320.12</v>
      </c>
      <c r="D29" s="355">
        <v>-4320.12</v>
      </c>
      <c r="E29" s="355">
        <v>0</v>
      </c>
      <c r="F29" s="355">
        <v>0</v>
      </c>
      <c r="G29" s="355">
        <v>0</v>
      </c>
      <c r="H29" s="377"/>
      <c r="I29" s="411"/>
      <c r="J29" s="41"/>
    </row>
    <row r="30" spans="1:10" s="290" customFormat="1" ht="15">
      <c r="A30" s="358">
        <v>211200001</v>
      </c>
      <c r="B30" s="354" t="s">
        <v>852</v>
      </c>
      <c r="C30" s="355">
        <v>-10695.68</v>
      </c>
      <c r="D30" s="355">
        <v>-10695.68</v>
      </c>
      <c r="E30" s="355">
        <v>0</v>
      </c>
      <c r="F30" s="355">
        <v>0</v>
      </c>
      <c r="G30" s="355">
        <v>0</v>
      </c>
      <c r="H30" s="377"/>
      <c r="I30" s="411"/>
      <c r="J30" s="41"/>
    </row>
    <row r="31" spans="1:10" s="290" customFormat="1" ht="15">
      <c r="A31" s="358">
        <v>211200001</v>
      </c>
      <c r="B31" s="354" t="s">
        <v>853</v>
      </c>
      <c r="C31" s="355">
        <v>-10500</v>
      </c>
      <c r="D31" s="355">
        <v>-10500</v>
      </c>
      <c r="E31" s="355">
        <v>0</v>
      </c>
      <c r="F31" s="355">
        <v>0</v>
      </c>
      <c r="G31" s="355">
        <v>0</v>
      </c>
      <c r="H31" s="377"/>
      <c r="I31" s="411"/>
      <c r="J31" s="41"/>
    </row>
    <row r="32" spans="1:10" s="290" customFormat="1" ht="15">
      <c r="A32" s="358">
        <v>211200001</v>
      </c>
      <c r="B32" s="354" t="s">
        <v>854</v>
      </c>
      <c r="C32" s="355">
        <v>-5800</v>
      </c>
      <c r="D32" s="355">
        <v>-5800</v>
      </c>
      <c r="E32" s="355">
        <v>0</v>
      </c>
      <c r="F32" s="355">
        <v>0</v>
      </c>
      <c r="G32" s="355">
        <v>0</v>
      </c>
      <c r="H32" s="377"/>
      <c r="I32" s="411"/>
      <c r="J32" s="41"/>
    </row>
    <row r="33" spans="1:10" s="290" customFormat="1" ht="15">
      <c r="A33" s="358">
        <v>211200001</v>
      </c>
      <c r="B33" s="354" t="s">
        <v>855</v>
      </c>
      <c r="C33" s="355">
        <v>-159281.7</v>
      </c>
      <c r="D33" s="355">
        <v>-159281.7</v>
      </c>
      <c r="E33" s="355">
        <v>0</v>
      </c>
      <c r="F33" s="355">
        <v>0</v>
      </c>
      <c r="G33" s="355">
        <v>0</v>
      </c>
      <c r="H33" s="377"/>
      <c r="I33" s="411"/>
      <c r="J33" s="41"/>
    </row>
    <row r="34" spans="1:10" s="290" customFormat="1" ht="12.75">
      <c r="A34" s="358">
        <v>211200001</v>
      </c>
      <c r="B34" s="354" t="s">
        <v>856</v>
      </c>
      <c r="C34" s="355">
        <v>-4669</v>
      </c>
      <c r="D34" s="355">
        <v>-4669</v>
      </c>
      <c r="E34" s="355">
        <v>0</v>
      </c>
      <c r="F34" s="355">
        <v>0</v>
      </c>
      <c r="G34" s="355">
        <v>0</v>
      </c>
      <c r="H34" s="192"/>
      <c r="J34" s="41"/>
    </row>
    <row r="35" spans="1:10" s="290" customFormat="1" ht="12.75">
      <c r="A35" s="358">
        <v>211200001</v>
      </c>
      <c r="B35" s="354" t="s">
        <v>804</v>
      </c>
      <c r="C35" s="355">
        <v>-1000</v>
      </c>
      <c r="D35" s="355">
        <v>-1000</v>
      </c>
      <c r="E35" s="355">
        <v>0</v>
      </c>
      <c r="F35" s="355">
        <v>0</v>
      </c>
      <c r="G35" s="355">
        <v>0</v>
      </c>
      <c r="H35" s="192"/>
      <c r="J35" s="41"/>
    </row>
    <row r="36" spans="1:10" s="290" customFormat="1" ht="12.75">
      <c r="A36" s="358">
        <v>211200001</v>
      </c>
      <c r="B36" s="354" t="s">
        <v>857</v>
      </c>
      <c r="C36" s="355">
        <v>-6449.6</v>
      </c>
      <c r="D36" s="355">
        <v>-6449.6</v>
      </c>
      <c r="E36" s="355">
        <v>0</v>
      </c>
      <c r="F36" s="355">
        <v>0</v>
      </c>
      <c r="G36" s="355">
        <v>0</v>
      </c>
      <c r="H36" s="192"/>
      <c r="J36" s="41"/>
    </row>
    <row r="37" spans="1:10" s="290" customFormat="1" ht="12.75">
      <c r="A37" s="358">
        <v>211200001</v>
      </c>
      <c r="B37" s="354" t="s">
        <v>858</v>
      </c>
      <c r="C37" s="355">
        <v>-2345</v>
      </c>
      <c r="D37" s="355">
        <v>-2345</v>
      </c>
      <c r="E37" s="355">
        <v>0</v>
      </c>
      <c r="F37" s="355">
        <v>0</v>
      </c>
      <c r="G37" s="355">
        <v>0</v>
      </c>
      <c r="H37" s="192"/>
      <c r="J37" s="41"/>
    </row>
    <row r="38" spans="1:10" s="290" customFormat="1" ht="12.75">
      <c r="A38" s="358">
        <v>211200001</v>
      </c>
      <c r="B38" s="354" t="s">
        <v>859</v>
      </c>
      <c r="C38" s="355">
        <v>-2227.2</v>
      </c>
      <c r="D38" s="355">
        <v>-2227.2</v>
      </c>
      <c r="E38" s="355">
        <v>0</v>
      </c>
      <c r="F38" s="355">
        <v>0</v>
      </c>
      <c r="G38" s="355">
        <v>0</v>
      </c>
      <c r="H38" s="192"/>
      <c r="J38" s="41"/>
    </row>
    <row r="39" spans="1:10" s="290" customFormat="1" ht="12.75">
      <c r="A39" s="358">
        <v>211200001</v>
      </c>
      <c r="B39" s="354" t="s">
        <v>860</v>
      </c>
      <c r="C39" s="355">
        <v>-7818.51</v>
      </c>
      <c r="D39" s="355">
        <v>-7818.51</v>
      </c>
      <c r="E39" s="355">
        <v>0</v>
      </c>
      <c r="F39" s="355">
        <v>0</v>
      </c>
      <c r="G39" s="355">
        <v>0</v>
      </c>
      <c r="H39" s="192"/>
      <c r="J39" s="41"/>
    </row>
    <row r="40" spans="1:10" s="290" customFormat="1" ht="12.75">
      <c r="A40" s="358">
        <v>211200001</v>
      </c>
      <c r="B40" s="354" t="s">
        <v>861</v>
      </c>
      <c r="C40" s="355">
        <v>-4344.16</v>
      </c>
      <c r="D40" s="355">
        <v>-4344.16</v>
      </c>
      <c r="E40" s="355">
        <v>0</v>
      </c>
      <c r="F40" s="355">
        <v>0</v>
      </c>
      <c r="G40" s="355">
        <v>0</v>
      </c>
      <c r="H40" s="192"/>
      <c r="J40" s="41"/>
    </row>
    <row r="41" spans="1:10" s="290" customFormat="1" ht="12.75">
      <c r="A41" s="358">
        <v>211200001</v>
      </c>
      <c r="B41" s="354" t="s">
        <v>862</v>
      </c>
      <c r="C41" s="355">
        <v>-5753.97</v>
      </c>
      <c r="D41" s="355">
        <v>-5753.97</v>
      </c>
      <c r="E41" s="355">
        <v>0</v>
      </c>
      <c r="F41" s="355">
        <v>0</v>
      </c>
      <c r="G41" s="355">
        <v>0</v>
      </c>
      <c r="H41" s="192"/>
      <c r="J41" s="41"/>
    </row>
    <row r="42" spans="1:10" s="290" customFormat="1" ht="12.75">
      <c r="A42" s="358">
        <v>211200001</v>
      </c>
      <c r="B42" s="354" t="s">
        <v>863</v>
      </c>
      <c r="C42" s="355">
        <v>-2088</v>
      </c>
      <c r="D42" s="355">
        <v>-2088</v>
      </c>
      <c r="E42" s="355">
        <v>0</v>
      </c>
      <c r="F42" s="355">
        <v>0</v>
      </c>
      <c r="G42" s="355">
        <v>0</v>
      </c>
      <c r="H42" s="192"/>
      <c r="J42" s="41"/>
    </row>
    <row r="43" spans="1:10" s="290" customFormat="1" ht="12.75">
      <c r="A43" s="358">
        <v>211200001</v>
      </c>
      <c r="B43" s="354" t="s">
        <v>864</v>
      </c>
      <c r="C43" s="355">
        <v>-9700</v>
      </c>
      <c r="D43" s="355">
        <v>-9700</v>
      </c>
      <c r="E43" s="355">
        <v>0</v>
      </c>
      <c r="F43" s="355">
        <v>0</v>
      </c>
      <c r="G43" s="355">
        <v>0</v>
      </c>
      <c r="H43" s="192"/>
      <c r="J43" s="41"/>
    </row>
    <row r="44" spans="1:10" s="290" customFormat="1" ht="12.75">
      <c r="A44" s="358">
        <v>211200001</v>
      </c>
      <c r="B44" s="354" t="s">
        <v>865</v>
      </c>
      <c r="C44" s="355">
        <v>-9500</v>
      </c>
      <c r="D44" s="355">
        <v>-9500</v>
      </c>
      <c r="E44" s="355">
        <v>0</v>
      </c>
      <c r="F44" s="355">
        <v>0</v>
      </c>
      <c r="G44" s="355">
        <v>0</v>
      </c>
      <c r="H44" s="192"/>
      <c r="J44" s="41"/>
    </row>
    <row r="45" spans="1:10" s="290" customFormat="1" ht="12.75">
      <c r="A45" s="358">
        <v>211200001</v>
      </c>
      <c r="B45" s="354" t="s">
        <v>866</v>
      </c>
      <c r="C45" s="355">
        <v>-5400</v>
      </c>
      <c r="D45" s="355">
        <v>-5400</v>
      </c>
      <c r="E45" s="355">
        <v>0</v>
      </c>
      <c r="F45" s="355">
        <v>0</v>
      </c>
      <c r="G45" s="355">
        <v>0</v>
      </c>
      <c r="H45" s="192"/>
      <c r="J45" s="41"/>
    </row>
    <row r="46" spans="1:10" s="290" customFormat="1" ht="12.75">
      <c r="A46" s="358">
        <v>211200001</v>
      </c>
      <c r="B46" s="354" t="s">
        <v>867</v>
      </c>
      <c r="C46" s="355">
        <v>-35000</v>
      </c>
      <c r="D46" s="355">
        <v>-35000</v>
      </c>
      <c r="E46" s="355">
        <v>0</v>
      </c>
      <c r="F46" s="355">
        <v>0</v>
      </c>
      <c r="G46" s="355">
        <v>0</v>
      </c>
      <c r="H46" s="192"/>
      <c r="J46" s="41"/>
    </row>
    <row r="47" spans="1:10" s="290" customFormat="1" ht="12.75">
      <c r="A47" s="358">
        <v>211200001</v>
      </c>
      <c r="B47" s="354" t="s">
        <v>868</v>
      </c>
      <c r="C47" s="355">
        <v>-2760</v>
      </c>
      <c r="D47" s="355">
        <v>-2760</v>
      </c>
      <c r="E47" s="355">
        <v>0</v>
      </c>
      <c r="F47" s="355">
        <v>0</v>
      </c>
      <c r="G47" s="355">
        <v>0</v>
      </c>
      <c r="H47" s="192"/>
      <c r="J47" s="41"/>
    </row>
    <row r="48" spans="1:10" s="290" customFormat="1" ht="12.75">
      <c r="A48" s="358">
        <v>211200001</v>
      </c>
      <c r="B48" s="354" t="s">
        <v>869</v>
      </c>
      <c r="C48" s="355">
        <v>-22986.6</v>
      </c>
      <c r="D48" s="355">
        <v>-22986.6</v>
      </c>
      <c r="E48" s="355">
        <v>0</v>
      </c>
      <c r="F48" s="355">
        <v>0</v>
      </c>
      <c r="G48" s="355">
        <v>0</v>
      </c>
      <c r="H48" s="192"/>
      <c r="J48" s="41"/>
    </row>
    <row r="49" spans="1:10" s="290" customFormat="1" ht="12.75">
      <c r="A49" s="358">
        <v>211200001</v>
      </c>
      <c r="B49" s="354" t="s">
        <v>870</v>
      </c>
      <c r="C49" s="355">
        <v>-400.27</v>
      </c>
      <c r="D49" s="355">
        <v>-400.27</v>
      </c>
      <c r="E49" s="355">
        <v>0</v>
      </c>
      <c r="F49" s="355">
        <v>0</v>
      </c>
      <c r="G49" s="355">
        <v>0</v>
      </c>
      <c r="H49" s="192"/>
      <c r="J49" s="41"/>
    </row>
    <row r="50" spans="1:10" s="290" customFormat="1" ht="12.75">
      <c r="A50" s="358">
        <v>211200001</v>
      </c>
      <c r="B50" s="354" t="s">
        <v>871</v>
      </c>
      <c r="C50" s="355">
        <v>-1136.18</v>
      </c>
      <c r="D50" s="355">
        <v>-1136.18</v>
      </c>
      <c r="E50" s="355">
        <v>0</v>
      </c>
      <c r="F50" s="355">
        <v>0</v>
      </c>
      <c r="G50" s="355">
        <v>0</v>
      </c>
      <c r="H50" s="192"/>
      <c r="J50" s="41"/>
    </row>
    <row r="51" spans="1:10" s="290" customFormat="1" ht="12.75">
      <c r="A51" s="358">
        <v>211200001</v>
      </c>
      <c r="B51" s="354" t="s">
        <v>872</v>
      </c>
      <c r="C51" s="355">
        <v>-4657.5</v>
      </c>
      <c r="D51" s="355">
        <v>-4657.5</v>
      </c>
      <c r="E51" s="355">
        <v>0</v>
      </c>
      <c r="F51" s="355">
        <v>0</v>
      </c>
      <c r="G51" s="355">
        <v>0</v>
      </c>
      <c r="H51" s="192"/>
      <c r="J51" s="41"/>
    </row>
    <row r="52" spans="1:10" s="290" customFormat="1" ht="12.75">
      <c r="A52" s="358">
        <v>211200001</v>
      </c>
      <c r="B52" s="354" t="s">
        <v>873</v>
      </c>
      <c r="C52" s="355">
        <v>-1380</v>
      </c>
      <c r="D52" s="355">
        <v>-1380</v>
      </c>
      <c r="E52" s="355">
        <v>0</v>
      </c>
      <c r="F52" s="355">
        <v>0</v>
      </c>
      <c r="G52" s="355">
        <v>0</v>
      </c>
      <c r="H52" s="192"/>
      <c r="J52" s="41"/>
    </row>
    <row r="53" spans="1:10" s="290" customFormat="1" ht="12.75">
      <c r="A53" s="358">
        <v>211200001</v>
      </c>
      <c r="B53" s="354" t="s">
        <v>874</v>
      </c>
      <c r="C53" s="355">
        <v>-1581.22</v>
      </c>
      <c r="D53" s="355">
        <v>-1581.22</v>
      </c>
      <c r="E53" s="355">
        <v>0</v>
      </c>
      <c r="F53" s="355">
        <v>0</v>
      </c>
      <c r="G53" s="355">
        <v>0</v>
      </c>
      <c r="H53" s="192"/>
      <c r="J53" s="41"/>
    </row>
    <row r="54" spans="1:10" s="290" customFormat="1" ht="12.75">
      <c r="A54" s="358">
        <v>211200001</v>
      </c>
      <c r="B54" s="354" t="s">
        <v>875</v>
      </c>
      <c r="C54" s="355">
        <v>-12097</v>
      </c>
      <c r="D54" s="355">
        <v>-12097</v>
      </c>
      <c r="E54" s="355">
        <v>0</v>
      </c>
      <c r="F54" s="355">
        <v>0</v>
      </c>
      <c r="G54" s="355">
        <v>0</v>
      </c>
      <c r="H54" s="192"/>
      <c r="J54" s="41"/>
    </row>
    <row r="55" spans="1:10" s="290" customFormat="1" ht="12.75">
      <c r="A55" s="358">
        <v>211200001</v>
      </c>
      <c r="B55" s="354" t="s">
        <v>876</v>
      </c>
      <c r="C55" s="355">
        <v>-920</v>
      </c>
      <c r="D55" s="355">
        <v>-920</v>
      </c>
      <c r="E55" s="355">
        <v>0</v>
      </c>
      <c r="F55" s="355">
        <v>0</v>
      </c>
      <c r="G55" s="355">
        <v>0</v>
      </c>
      <c r="H55" s="192"/>
      <c r="J55" s="41"/>
    </row>
    <row r="56" spans="1:10" s="290" customFormat="1" ht="12.75">
      <c r="A56" s="358">
        <v>211200001</v>
      </c>
      <c r="B56" s="354" t="s">
        <v>877</v>
      </c>
      <c r="C56" s="355">
        <v>-19775.4</v>
      </c>
      <c r="D56" s="355">
        <v>-19775.4</v>
      </c>
      <c r="E56" s="355">
        <v>0</v>
      </c>
      <c r="F56" s="355">
        <v>0</v>
      </c>
      <c r="G56" s="355">
        <v>0</v>
      </c>
      <c r="H56" s="192"/>
      <c r="J56" s="41"/>
    </row>
    <row r="57" spans="1:10" s="290" customFormat="1" ht="12.75">
      <c r="A57" s="358">
        <v>211200001</v>
      </c>
      <c r="B57" s="354" t="s">
        <v>705</v>
      </c>
      <c r="C57" s="355">
        <v>-3000</v>
      </c>
      <c r="D57" s="355">
        <v>-3000</v>
      </c>
      <c r="E57" s="355">
        <v>0</v>
      </c>
      <c r="F57" s="355">
        <v>0</v>
      </c>
      <c r="G57" s="355">
        <v>0</v>
      </c>
      <c r="H57" s="192"/>
      <c r="J57" s="41"/>
    </row>
    <row r="58" spans="1:10" s="290" customFormat="1" ht="12.75">
      <c r="A58" s="358">
        <v>211200001</v>
      </c>
      <c r="B58" s="354" t="s">
        <v>878</v>
      </c>
      <c r="C58" s="355">
        <v>-1276</v>
      </c>
      <c r="D58" s="355">
        <v>-1276</v>
      </c>
      <c r="E58" s="355">
        <v>0</v>
      </c>
      <c r="F58" s="355">
        <v>0</v>
      </c>
      <c r="G58" s="355">
        <v>0</v>
      </c>
      <c r="H58" s="192"/>
      <c r="J58" s="41"/>
    </row>
    <row r="59" spans="1:10" s="290" customFormat="1" ht="12.75">
      <c r="A59" s="358">
        <v>211200001</v>
      </c>
      <c r="B59" s="354" t="s">
        <v>879</v>
      </c>
      <c r="C59" s="355">
        <v>-1740</v>
      </c>
      <c r="D59" s="355">
        <v>-1740</v>
      </c>
      <c r="E59" s="355">
        <v>0</v>
      </c>
      <c r="F59" s="355">
        <v>0</v>
      </c>
      <c r="G59" s="355">
        <v>0</v>
      </c>
      <c r="H59" s="192"/>
      <c r="J59" s="41"/>
    </row>
    <row r="60" spans="1:10" s="290" customFormat="1" ht="12.75">
      <c r="A60" s="358">
        <v>211200001</v>
      </c>
      <c r="B60" s="354" t="s">
        <v>880</v>
      </c>
      <c r="C60" s="355">
        <v>-1160</v>
      </c>
      <c r="D60" s="355">
        <v>-1160</v>
      </c>
      <c r="E60" s="355">
        <v>0</v>
      </c>
      <c r="F60" s="355">
        <v>0</v>
      </c>
      <c r="G60" s="355">
        <v>0</v>
      </c>
      <c r="H60" s="192"/>
      <c r="J60" s="41"/>
    </row>
    <row r="61" spans="1:10" s="290" customFormat="1" ht="12.75">
      <c r="A61" s="358">
        <v>211200001</v>
      </c>
      <c r="B61" s="354" t="s">
        <v>881</v>
      </c>
      <c r="C61" s="355">
        <v>-1276</v>
      </c>
      <c r="D61" s="355">
        <v>-1276</v>
      </c>
      <c r="E61" s="355">
        <v>0</v>
      </c>
      <c r="F61" s="355">
        <v>0</v>
      </c>
      <c r="G61" s="355">
        <v>0</v>
      </c>
      <c r="H61" s="192"/>
      <c r="J61" s="41"/>
    </row>
    <row r="62" spans="1:10" s="290" customFormat="1" ht="12.75">
      <c r="A62" s="358">
        <v>211200001</v>
      </c>
      <c r="B62" s="354" t="s">
        <v>808</v>
      </c>
      <c r="C62" s="355">
        <v>-41973.71</v>
      </c>
      <c r="D62" s="355">
        <v>-41973.71</v>
      </c>
      <c r="E62" s="355">
        <v>0</v>
      </c>
      <c r="F62" s="355">
        <v>0</v>
      </c>
      <c r="G62" s="355">
        <v>0</v>
      </c>
      <c r="H62" s="192"/>
      <c r="J62" s="41"/>
    </row>
    <row r="63" spans="1:10" s="290" customFormat="1" ht="12.75">
      <c r="A63" s="358">
        <v>211200001</v>
      </c>
      <c r="B63" s="354" t="s">
        <v>882</v>
      </c>
      <c r="C63" s="355">
        <v>-26500</v>
      </c>
      <c r="D63" s="355">
        <v>-26500</v>
      </c>
      <c r="E63" s="355">
        <v>0</v>
      </c>
      <c r="F63" s="355">
        <v>0</v>
      </c>
      <c r="G63" s="355">
        <v>0</v>
      </c>
      <c r="H63" s="192"/>
      <c r="J63" s="41"/>
    </row>
    <row r="64" spans="1:10" s="290" customFormat="1" ht="12.75">
      <c r="A64" s="358">
        <v>211200001</v>
      </c>
      <c r="B64" s="354" t="s">
        <v>883</v>
      </c>
      <c r="C64" s="355">
        <v>-1500</v>
      </c>
      <c r="D64" s="355">
        <v>-1500</v>
      </c>
      <c r="E64" s="355">
        <v>0</v>
      </c>
      <c r="F64" s="355">
        <v>0</v>
      </c>
      <c r="G64" s="355">
        <v>0</v>
      </c>
      <c r="H64" s="192"/>
      <c r="J64" s="41"/>
    </row>
    <row r="65" spans="1:10" s="290" customFormat="1" ht="12.75">
      <c r="A65" s="358">
        <v>211200001</v>
      </c>
      <c r="B65" s="354" t="s">
        <v>884</v>
      </c>
      <c r="C65" s="355">
        <v>-1044</v>
      </c>
      <c r="D65" s="355">
        <v>-1044</v>
      </c>
      <c r="E65" s="355">
        <v>0</v>
      </c>
      <c r="F65" s="355">
        <v>0</v>
      </c>
      <c r="G65" s="355">
        <v>0</v>
      </c>
      <c r="H65" s="192"/>
      <c r="J65" s="41"/>
    </row>
    <row r="66" spans="1:10" s="290" customFormat="1" ht="12.75">
      <c r="A66" s="358">
        <v>211200001</v>
      </c>
      <c r="B66" s="354" t="s">
        <v>885</v>
      </c>
      <c r="C66" s="355">
        <v>-760</v>
      </c>
      <c r="D66" s="355">
        <v>-760</v>
      </c>
      <c r="E66" s="355">
        <v>0</v>
      </c>
      <c r="F66" s="355">
        <v>0</v>
      </c>
      <c r="G66" s="355">
        <v>0</v>
      </c>
      <c r="H66" s="192"/>
      <c r="J66" s="41"/>
    </row>
    <row r="67" spans="1:10" s="290" customFormat="1" ht="12.75">
      <c r="A67" s="358">
        <v>211200001</v>
      </c>
      <c r="B67" s="354" t="s">
        <v>886</v>
      </c>
      <c r="C67" s="355">
        <v>-1542</v>
      </c>
      <c r="D67" s="355">
        <v>-1542</v>
      </c>
      <c r="E67" s="355">
        <v>0</v>
      </c>
      <c r="F67" s="355">
        <v>0</v>
      </c>
      <c r="G67" s="355">
        <v>0</v>
      </c>
      <c r="H67" s="192"/>
      <c r="J67" s="41"/>
    </row>
    <row r="68" spans="1:10" s="290" customFormat="1" ht="12.75">
      <c r="A68" s="358">
        <v>211200001</v>
      </c>
      <c r="B68" s="354" t="s">
        <v>887</v>
      </c>
      <c r="C68" s="355">
        <v>-1443</v>
      </c>
      <c r="D68" s="355">
        <v>-1443</v>
      </c>
      <c r="E68" s="355">
        <v>0</v>
      </c>
      <c r="F68" s="355">
        <v>0</v>
      </c>
      <c r="G68" s="355">
        <v>0</v>
      </c>
      <c r="H68" s="192"/>
      <c r="J68" s="41"/>
    </row>
    <row r="69" spans="1:10" s="290" customFormat="1" ht="12.75">
      <c r="A69" s="358">
        <v>211200001</v>
      </c>
      <c r="B69" s="354" t="s">
        <v>888</v>
      </c>
      <c r="C69" s="355">
        <v>-294.5</v>
      </c>
      <c r="D69" s="355">
        <v>-294.5</v>
      </c>
      <c r="E69" s="355">
        <v>0</v>
      </c>
      <c r="F69" s="355">
        <v>0</v>
      </c>
      <c r="G69" s="355">
        <v>0</v>
      </c>
      <c r="H69" s="192"/>
      <c r="J69" s="41"/>
    </row>
    <row r="70" spans="1:10" s="290" customFormat="1" ht="12.75">
      <c r="A70" s="358">
        <v>211200001</v>
      </c>
      <c r="B70" s="354" t="s">
        <v>889</v>
      </c>
      <c r="C70" s="355">
        <v>-2552</v>
      </c>
      <c r="D70" s="355">
        <v>-2552</v>
      </c>
      <c r="E70" s="355">
        <v>0</v>
      </c>
      <c r="F70" s="355">
        <v>0</v>
      </c>
      <c r="G70" s="355">
        <v>0</v>
      </c>
      <c r="H70" s="192"/>
      <c r="J70" s="41"/>
    </row>
    <row r="71" spans="1:10" s="290" customFormat="1" ht="12.75">
      <c r="A71" s="358">
        <v>211200001</v>
      </c>
      <c r="B71" s="354" t="s">
        <v>890</v>
      </c>
      <c r="C71" s="355">
        <v>-5900</v>
      </c>
      <c r="D71" s="355">
        <v>-5900</v>
      </c>
      <c r="E71" s="355">
        <v>0</v>
      </c>
      <c r="F71" s="355">
        <v>0</v>
      </c>
      <c r="G71" s="355">
        <v>0</v>
      </c>
      <c r="H71" s="192"/>
      <c r="J71" s="41"/>
    </row>
    <row r="72" spans="1:10" s="290" customFormat="1" ht="12.75">
      <c r="A72" s="358">
        <v>211200001</v>
      </c>
      <c r="B72" s="354" t="s">
        <v>891</v>
      </c>
      <c r="C72" s="355">
        <v>-2000</v>
      </c>
      <c r="D72" s="355">
        <v>-2000</v>
      </c>
      <c r="E72" s="355">
        <v>0</v>
      </c>
      <c r="F72" s="355">
        <v>0</v>
      </c>
      <c r="G72" s="355">
        <v>0</v>
      </c>
      <c r="H72" s="192"/>
      <c r="J72" s="41"/>
    </row>
    <row r="73" spans="1:10" s="290" customFormat="1" ht="12.75">
      <c r="A73" s="358">
        <v>211200001</v>
      </c>
      <c r="B73" s="354" t="s">
        <v>892</v>
      </c>
      <c r="C73" s="355">
        <v>-5060</v>
      </c>
      <c r="D73" s="355">
        <v>-5060</v>
      </c>
      <c r="E73" s="355">
        <v>0</v>
      </c>
      <c r="F73" s="355">
        <v>0</v>
      </c>
      <c r="G73" s="355">
        <v>0</v>
      </c>
      <c r="H73" s="192"/>
      <c r="J73" s="41"/>
    </row>
    <row r="74" spans="1:10" s="290" customFormat="1" ht="12.75">
      <c r="A74" s="358">
        <v>211200001</v>
      </c>
      <c r="B74" s="354" t="s">
        <v>893</v>
      </c>
      <c r="C74" s="355">
        <v>-2732</v>
      </c>
      <c r="D74" s="355">
        <v>-2732</v>
      </c>
      <c r="E74" s="355">
        <v>0</v>
      </c>
      <c r="F74" s="355">
        <v>0</v>
      </c>
      <c r="G74" s="355">
        <v>0</v>
      </c>
      <c r="H74" s="192"/>
      <c r="J74" s="41"/>
    </row>
    <row r="75" spans="1:10" s="290" customFormat="1" ht="12.75">
      <c r="A75" s="358">
        <v>211200001</v>
      </c>
      <c r="B75" s="354" t="s">
        <v>894</v>
      </c>
      <c r="C75" s="355">
        <v>-831</v>
      </c>
      <c r="D75" s="355">
        <v>-831</v>
      </c>
      <c r="E75" s="355">
        <v>0</v>
      </c>
      <c r="F75" s="355">
        <v>0</v>
      </c>
      <c r="G75" s="355">
        <v>0</v>
      </c>
      <c r="H75" s="192"/>
      <c r="J75" s="41"/>
    </row>
    <row r="76" spans="1:10" s="290" customFormat="1" ht="12.75">
      <c r="A76" s="358">
        <v>211200001</v>
      </c>
      <c r="B76" s="354" t="s">
        <v>895</v>
      </c>
      <c r="C76" s="355">
        <v>-11600</v>
      </c>
      <c r="D76" s="355">
        <v>-11600</v>
      </c>
      <c r="E76" s="355">
        <v>0</v>
      </c>
      <c r="F76" s="355">
        <v>0</v>
      </c>
      <c r="G76" s="355">
        <v>0</v>
      </c>
      <c r="H76" s="192"/>
      <c r="J76" s="41"/>
    </row>
    <row r="77" spans="1:10" s="290" customFormat="1" ht="12.75">
      <c r="A77" s="358">
        <v>211200001</v>
      </c>
      <c r="B77" s="354" t="s">
        <v>896</v>
      </c>
      <c r="C77" s="355">
        <v>-920.6</v>
      </c>
      <c r="D77" s="355">
        <v>-920.6</v>
      </c>
      <c r="E77" s="355">
        <v>0</v>
      </c>
      <c r="F77" s="355">
        <v>0</v>
      </c>
      <c r="G77" s="355">
        <v>0</v>
      </c>
      <c r="H77" s="192"/>
      <c r="J77" s="41"/>
    </row>
    <row r="78" spans="1:10" s="290" customFormat="1" ht="12.75">
      <c r="A78" s="358">
        <v>211200001</v>
      </c>
      <c r="B78" s="354" t="s">
        <v>897</v>
      </c>
      <c r="C78" s="355">
        <v>-1078</v>
      </c>
      <c r="D78" s="355">
        <v>-1078</v>
      </c>
      <c r="E78" s="355">
        <v>0</v>
      </c>
      <c r="F78" s="355">
        <v>0</v>
      </c>
      <c r="G78" s="355">
        <v>0</v>
      </c>
      <c r="H78" s="192"/>
      <c r="J78" s="41"/>
    </row>
    <row r="79" spans="1:10" s="290" customFormat="1" ht="12.75">
      <c r="A79" s="358">
        <v>211200001</v>
      </c>
      <c r="B79" s="354" t="s">
        <v>898</v>
      </c>
      <c r="C79" s="355">
        <v>-1914</v>
      </c>
      <c r="D79" s="355">
        <v>-1914</v>
      </c>
      <c r="E79" s="355">
        <v>0</v>
      </c>
      <c r="F79" s="355">
        <v>0</v>
      </c>
      <c r="G79" s="355">
        <v>0</v>
      </c>
      <c r="H79" s="192"/>
      <c r="J79" s="41"/>
    </row>
    <row r="80" spans="1:10" s="290" customFormat="1" ht="12.75">
      <c r="A80" s="358">
        <v>211200001</v>
      </c>
      <c r="B80" s="354" t="s">
        <v>899</v>
      </c>
      <c r="C80" s="355">
        <v>157.88</v>
      </c>
      <c r="D80" s="355">
        <v>157.88</v>
      </c>
      <c r="E80" s="355">
        <v>0</v>
      </c>
      <c r="F80" s="355">
        <v>0</v>
      </c>
      <c r="G80" s="355">
        <v>0</v>
      </c>
      <c r="H80" s="192"/>
      <c r="J80" s="41"/>
    </row>
    <row r="81" spans="1:10" s="290" customFormat="1" ht="12.75">
      <c r="A81" s="358">
        <v>211200001</v>
      </c>
      <c r="B81" s="354" t="s">
        <v>900</v>
      </c>
      <c r="C81" s="355">
        <v>-13442</v>
      </c>
      <c r="D81" s="355">
        <v>-13442</v>
      </c>
      <c r="E81" s="355">
        <v>0</v>
      </c>
      <c r="F81" s="355">
        <v>0</v>
      </c>
      <c r="G81" s="355">
        <v>0</v>
      </c>
      <c r="H81" s="192"/>
      <c r="J81" s="41"/>
    </row>
    <row r="82" spans="1:10" s="290" customFormat="1" ht="12.75">
      <c r="A82" s="358">
        <v>211200001</v>
      </c>
      <c r="B82" s="354" t="s">
        <v>901</v>
      </c>
      <c r="C82" s="355">
        <v>-1020</v>
      </c>
      <c r="D82" s="355">
        <v>-1020</v>
      </c>
      <c r="E82" s="355">
        <v>0</v>
      </c>
      <c r="F82" s="355">
        <v>0</v>
      </c>
      <c r="G82" s="355">
        <v>0</v>
      </c>
      <c r="H82" s="192"/>
      <c r="J82" s="41"/>
    </row>
    <row r="83" spans="1:10" s="290" customFormat="1" ht="12.75">
      <c r="A83" s="358">
        <v>211200001</v>
      </c>
      <c r="B83" s="354" t="s">
        <v>902</v>
      </c>
      <c r="C83" s="355">
        <v>-986</v>
      </c>
      <c r="D83" s="355">
        <v>-986</v>
      </c>
      <c r="E83" s="355">
        <v>0</v>
      </c>
      <c r="F83" s="355">
        <v>0</v>
      </c>
      <c r="G83" s="355">
        <v>0</v>
      </c>
      <c r="H83" s="192"/>
      <c r="J83" s="41"/>
    </row>
    <row r="84" spans="1:10" s="290" customFormat="1" ht="12.75">
      <c r="A84" s="358">
        <v>211200001</v>
      </c>
      <c r="B84" s="354" t="s">
        <v>903</v>
      </c>
      <c r="C84" s="355">
        <v>-5275</v>
      </c>
      <c r="D84" s="355">
        <v>-5275</v>
      </c>
      <c r="E84" s="355">
        <v>0</v>
      </c>
      <c r="F84" s="355">
        <v>0</v>
      </c>
      <c r="G84" s="355">
        <v>0</v>
      </c>
      <c r="H84" s="192"/>
      <c r="J84" s="41"/>
    </row>
    <row r="85" spans="1:10" s="290" customFormat="1" ht="12.75">
      <c r="A85" s="358">
        <v>211200001</v>
      </c>
      <c r="B85" s="354" t="s">
        <v>904</v>
      </c>
      <c r="C85" s="355">
        <v>-620</v>
      </c>
      <c r="D85" s="355">
        <v>-620</v>
      </c>
      <c r="E85" s="355">
        <v>0</v>
      </c>
      <c r="F85" s="355">
        <v>0</v>
      </c>
      <c r="G85" s="355">
        <v>0</v>
      </c>
      <c r="H85" s="192"/>
      <c r="J85" s="41"/>
    </row>
    <row r="86" spans="1:10" s="290" customFormat="1" ht="12.75">
      <c r="A86" s="358">
        <v>211200001</v>
      </c>
      <c r="B86" s="354" t="s">
        <v>905</v>
      </c>
      <c r="C86" s="355">
        <v>-1968</v>
      </c>
      <c r="D86" s="355">
        <v>-1968</v>
      </c>
      <c r="E86" s="355">
        <v>0</v>
      </c>
      <c r="F86" s="355">
        <v>0</v>
      </c>
      <c r="G86" s="355">
        <v>0</v>
      </c>
      <c r="H86" s="192"/>
      <c r="J86" s="41"/>
    </row>
    <row r="87" spans="1:10" s="290" customFormat="1" ht="12.75">
      <c r="A87" s="358">
        <v>211200001</v>
      </c>
      <c r="B87" s="354" t="s">
        <v>906</v>
      </c>
      <c r="C87" s="355">
        <v>-6264</v>
      </c>
      <c r="D87" s="355">
        <v>-6264</v>
      </c>
      <c r="E87" s="355">
        <v>0</v>
      </c>
      <c r="F87" s="355">
        <v>0</v>
      </c>
      <c r="G87" s="355">
        <v>0</v>
      </c>
      <c r="H87" s="192"/>
      <c r="J87" s="41"/>
    </row>
    <row r="88" spans="1:10" s="290" customFormat="1" ht="12.75">
      <c r="A88" s="358">
        <v>211200001</v>
      </c>
      <c r="B88" s="354" t="s">
        <v>907</v>
      </c>
      <c r="C88" s="355">
        <v>-989</v>
      </c>
      <c r="D88" s="355">
        <v>-989</v>
      </c>
      <c r="E88" s="355">
        <v>0</v>
      </c>
      <c r="F88" s="355">
        <v>0</v>
      </c>
      <c r="G88" s="355">
        <v>0</v>
      </c>
      <c r="H88" s="192"/>
      <c r="J88" s="41"/>
    </row>
    <row r="89" spans="1:10" s="290" customFormat="1" ht="12.75">
      <c r="A89" s="358">
        <v>211200001</v>
      </c>
      <c r="B89" s="354" t="s">
        <v>908</v>
      </c>
      <c r="C89" s="355">
        <v>-1500</v>
      </c>
      <c r="D89" s="355">
        <v>-1500</v>
      </c>
      <c r="E89" s="355">
        <v>0</v>
      </c>
      <c r="F89" s="355">
        <v>0</v>
      </c>
      <c r="G89" s="355">
        <v>0</v>
      </c>
      <c r="H89" s="192"/>
      <c r="J89" s="41"/>
    </row>
    <row r="90" spans="1:10" s="290" customFormat="1" ht="12.75">
      <c r="A90" s="358">
        <v>211200001</v>
      </c>
      <c r="B90" s="354" t="s">
        <v>909</v>
      </c>
      <c r="C90" s="355">
        <v>-20400</v>
      </c>
      <c r="D90" s="355">
        <v>-20400</v>
      </c>
      <c r="E90" s="355">
        <v>0</v>
      </c>
      <c r="F90" s="355">
        <v>0</v>
      </c>
      <c r="G90" s="355">
        <v>0</v>
      </c>
      <c r="H90" s="192"/>
      <c r="J90" s="41"/>
    </row>
    <row r="91" spans="1:10" s="290" customFormat="1" ht="12.75">
      <c r="A91" s="358">
        <v>211200001</v>
      </c>
      <c r="B91" s="354" t="s">
        <v>910</v>
      </c>
      <c r="C91" s="355">
        <v>-46844</v>
      </c>
      <c r="D91" s="355">
        <v>-46844</v>
      </c>
      <c r="E91" s="355">
        <v>0</v>
      </c>
      <c r="F91" s="355">
        <v>0</v>
      </c>
      <c r="G91" s="355">
        <v>0</v>
      </c>
      <c r="H91" s="192"/>
      <c r="J91" s="41"/>
    </row>
    <row r="92" spans="1:10" s="290" customFormat="1" ht="12.75">
      <c r="A92" s="358">
        <v>211200001</v>
      </c>
      <c r="B92" s="354" t="s">
        <v>911</v>
      </c>
      <c r="C92" s="355">
        <v>-1750</v>
      </c>
      <c r="D92" s="355">
        <v>-1750</v>
      </c>
      <c r="E92" s="355">
        <v>0</v>
      </c>
      <c r="F92" s="355">
        <v>0</v>
      </c>
      <c r="G92" s="355">
        <v>0</v>
      </c>
      <c r="H92" s="192"/>
      <c r="J92" s="41"/>
    </row>
    <row r="93" spans="1:10" s="290" customFormat="1" ht="12.75">
      <c r="A93" s="358">
        <v>211200001</v>
      </c>
      <c r="B93" s="354" t="s">
        <v>912</v>
      </c>
      <c r="C93" s="355">
        <v>-5</v>
      </c>
      <c r="D93" s="355">
        <v>-5</v>
      </c>
      <c r="E93" s="355">
        <v>0</v>
      </c>
      <c r="F93" s="355">
        <v>0</v>
      </c>
      <c r="G93" s="355">
        <v>0</v>
      </c>
      <c r="H93" s="192"/>
      <c r="J93" s="41"/>
    </row>
    <row r="94" spans="1:10" s="290" customFormat="1" ht="12.75">
      <c r="A94" s="358">
        <v>211200001</v>
      </c>
      <c r="B94" s="354" t="s">
        <v>815</v>
      </c>
      <c r="C94" s="355">
        <v>-151212.43</v>
      </c>
      <c r="D94" s="355">
        <v>-151212.43</v>
      </c>
      <c r="E94" s="355">
        <v>0</v>
      </c>
      <c r="F94" s="355">
        <v>0</v>
      </c>
      <c r="G94" s="355">
        <v>0</v>
      </c>
      <c r="H94" s="192"/>
      <c r="J94" s="41"/>
    </row>
    <row r="95" spans="1:10" s="290" customFormat="1" ht="12.75">
      <c r="A95" s="358">
        <v>211200001</v>
      </c>
      <c r="B95" s="354" t="s">
        <v>913</v>
      </c>
      <c r="C95" s="355">
        <v>-22957.62</v>
      </c>
      <c r="D95" s="355">
        <v>-22957.62</v>
      </c>
      <c r="E95" s="355">
        <v>0</v>
      </c>
      <c r="F95" s="355">
        <v>0</v>
      </c>
      <c r="G95" s="355">
        <v>0</v>
      </c>
      <c r="H95" s="192"/>
      <c r="J95" s="41"/>
    </row>
    <row r="96" spans="1:10" ht="12.75">
      <c r="A96" s="358">
        <v>211200001</v>
      </c>
      <c r="B96" s="354" t="s">
        <v>800</v>
      </c>
      <c r="C96" s="355">
        <v>-24839.65</v>
      </c>
      <c r="D96" s="355">
        <v>-24839.65</v>
      </c>
      <c r="E96" s="355">
        <v>0</v>
      </c>
      <c r="F96" s="355">
        <v>0</v>
      </c>
      <c r="G96" s="355">
        <v>0</v>
      </c>
      <c r="H96" s="192"/>
      <c r="J96" s="41"/>
    </row>
    <row r="97" spans="1:10" ht="12.75">
      <c r="A97" s="358">
        <v>211200001</v>
      </c>
      <c r="B97" s="354" t="s">
        <v>914</v>
      </c>
      <c r="C97" s="355">
        <v>-0.8</v>
      </c>
      <c r="D97" s="355">
        <v>-0.8</v>
      </c>
      <c r="E97" s="355">
        <v>0</v>
      </c>
      <c r="F97" s="355">
        <v>0</v>
      </c>
      <c r="G97" s="355">
        <v>0</v>
      </c>
      <c r="H97" s="192"/>
      <c r="J97" s="41"/>
    </row>
    <row r="98" spans="1:10" ht="12.75">
      <c r="A98" s="358">
        <v>211200001</v>
      </c>
      <c r="B98" s="354" t="s">
        <v>816</v>
      </c>
      <c r="C98" s="355">
        <v>-4934.08</v>
      </c>
      <c r="D98" s="355">
        <v>-4934.08</v>
      </c>
      <c r="E98" s="355">
        <v>0</v>
      </c>
      <c r="F98" s="355">
        <v>0</v>
      </c>
      <c r="G98" s="355">
        <v>0</v>
      </c>
      <c r="H98" s="192"/>
      <c r="J98" s="41"/>
    </row>
    <row r="99" spans="1:10" ht="12.75">
      <c r="A99" s="358">
        <v>211200001</v>
      </c>
      <c r="B99" s="354" t="s">
        <v>915</v>
      </c>
      <c r="C99" s="355">
        <v>-0.07</v>
      </c>
      <c r="D99" s="355">
        <v>-0.07</v>
      </c>
      <c r="E99" s="355">
        <v>0</v>
      </c>
      <c r="F99" s="355">
        <v>0</v>
      </c>
      <c r="G99" s="355">
        <v>0</v>
      </c>
      <c r="H99" s="369"/>
      <c r="J99" s="41"/>
    </row>
    <row r="100" spans="1:10" ht="12.75">
      <c r="A100" s="358">
        <v>211200001</v>
      </c>
      <c r="B100" s="354" t="s">
        <v>916</v>
      </c>
      <c r="C100" s="355">
        <v>-892.49</v>
      </c>
      <c r="D100" s="355">
        <v>-892.49</v>
      </c>
      <c r="E100" s="355">
        <v>0</v>
      </c>
      <c r="F100" s="355">
        <v>0</v>
      </c>
      <c r="G100" s="355">
        <v>0</v>
      </c>
      <c r="H100" s="48"/>
      <c r="J100" s="41"/>
    </row>
    <row r="101" spans="1:10" ht="12.75">
      <c r="A101" s="358">
        <v>211200001</v>
      </c>
      <c r="B101" s="354" t="s">
        <v>917</v>
      </c>
      <c r="C101" s="355">
        <v>-0.12</v>
      </c>
      <c r="D101" s="355">
        <v>-0.12</v>
      </c>
      <c r="E101" s="355">
        <v>0</v>
      </c>
      <c r="F101" s="355">
        <v>0</v>
      </c>
      <c r="G101" s="355">
        <v>0</v>
      </c>
      <c r="H101" s="48"/>
      <c r="J101" s="41"/>
    </row>
    <row r="102" spans="1:10" ht="12.75">
      <c r="A102" s="358">
        <v>211200001</v>
      </c>
      <c r="B102" s="354" t="s">
        <v>918</v>
      </c>
      <c r="C102" s="355">
        <v>-1500</v>
      </c>
      <c r="D102" s="355">
        <v>-1500</v>
      </c>
      <c r="E102" s="355">
        <v>0</v>
      </c>
      <c r="F102" s="355">
        <v>0</v>
      </c>
      <c r="G102" s="355">
        <v>0</v>
      </c>
      <c r="H102" s="48"/>
      <c r="J102" s="41"/>
    </row>
    <row r="103" spans="1:10" ht="12.75">
      <c r="A103" s="358">
        <v>211200001</v>
      </c>
      <c r="B103" s="354" t="s">
        <v>737</v>
      </c>
      <c r="C103" s="355">
        <v>-49224.14</v>
      </c>
      <c r="D103" s="355">
        <v>-49224.14</v>
      </c>
      <c r="E103" s="355">
        <v>0</v>
      </c>
      <c r="F103" s="355">
        <v>0</v>
      </c>
      <c r="G103" s="355">
        <v>0</v>
      </c>
      <c r="H103" s="48"/>
      <c r="J103" s="41"/>
    </row>
    <row r="104" spans="1:10" ht="12.75">
      <c r="A104" s="358">
        <v>211200001</v>
      </c>
      <c r="B104" s="354" t="s">
        <v>919</v>
      </c>
      <c r="C104" s="355">
        <v>-8109.92</v>
      </c>
      <c r="D104" s="355">
        <v>-8109.92</v>
      </c>
      <c r="E104" s="355">
        <v>0</v>
      </c>
      <c r="F104" s="355">
        <v>0</v>
      </c>
      <c r="G104" s="355">
        <v>0</v>
      </c>
      <c r="H104" s="48"/>
      <c r="J104" s="41"/>
    </row>
    <row r="105" spans="1:10" ht="12.75">
      <c r="A105" s="358">
        <v>211200001</v>
      </c>
      <c r="B105" s="354" t="s">
        <v>920</v>
      </c>
      <c r="C105" s="355">
        <v>-40</v>
      </c>
      <c r="D105" s="355">
        <v>-40</v>
      </c>
      <c r="E105" s="355">
        <v>0</v>
      </c>
      <c r="F105" s="355">
        <v>0</v>
      </c>
      <c r="G105" s="355">
        <v>0</v>
      </c>
      <c r="H105" s="48"/>
      <c r="J105" s="41"/>
    </row>
    <row r="106" spans="1:10" ht="12.75">
      <c r="A106" s="358">
        <v>211200001</v>
      </c>
      <c r="B106" s="354" t="s">
        <v>921</v>
      </c>
      <c r="C106" s="355">
        <v>-11000</v>
      </c>
      <c r="D106" s="355">
        <v>-11000</v>
      </c>
      <c r="E106" s="355">
        <v>0</v>
      </c>
      <c r="F106" s="355">
        <v>0</v>
      </c>
      <c r="G106" s="355">
        <v>0</v>
      </c>
      <c r="H106" s="48"/>
      <c r="J106" s="41"/>
    </row>
    <row r="107" spans="1:10" ht="12.75">
      <c r="A107" s="358">
        <v>211200001</v>
      </c>
      <c r="B107" s="354" t="s">
        <v>794</v>
      </c>
      <c r="C107" s="355">
        <v>-13079.89</v>
      </c>
      <c r="D107" s="355">
        <v>-13079.89</v>
      </c>
      <c r="E107" s="355">
        <v>0</v>
      </c>
      <c r="F107" s="355">
        <v>0</v>
      </c>
      <c r="G107" s="355">
        <v>0</v>
      </c>
      <c r="H107" s="48"/>
      <c r="J107" s="41"/>
    </row>
    <row r="108" spans="1:10" ht="12.75">
      <c r="A108" s="358">
        <v>211200001</v>
      </c>
      <c r="B108" s="354" t="s">
        <v>922</v>
      </c>
      <c r="C108" s="355">
        <v>-1000</v>
      </c>
      <c r="D108" s="355">
        <v>-1000</v>
      </c>
      <c r="E108" s="355">
        <v>0</v>
      </c>
      <c r="F108" s="355">
        <v>0</v>
      </c>
      <c r="G108" s="355">
        <v>0</v>
      </c>
      <c r="H108" s="48"/>
      <c r="J108" s="41"/>
    </row>
    <row r="109" spans="1:10" ht="12.75">
      <c r="A109" s="358">
        <v>211200001</v>
      </c>
      <c r="B109" s="354" t="s">
        <v>781</v>
      </c>
      <c r="C109" s="355">
        <v>-41123.45</v>
      </c>
      <c r="D109" s="355">
        <v>-41123.45</v>
      </c>
      <c r="E109" s="355">
        <v>0</v>
      </c>
      <c r="F109" s="355">
        <v>0</v>
      </c>
      <c r="G109" s="355">
        <v>0</v>
      </c>
      <c r="H109" s="48"/>
      <c r="J109" s="41"/>
    </row>
    <row r="110" spans="1:10" ht="15">
      <c r="A110" s="427" t="s">
        <v>923</v>
      </c>
      <c r="B110" s="428"/>
      <c r="C110" s="364">
        <f>SUM(C20:C109)</f>
        <v>-1111395.2899999996</v>
      </c>
      <c r="D110" s="364">
        <f>SUM(D20:D109)</f>
        <v>-1111395.2899999996</v>
      </c>
      <c r="E110" s="342">
        <v>0</v>
      </c>
      <c r="F110" s="342">
        <v>0</v>
      </c>
      <c r="G110" s="342">
        <v>0</v>
      </c>
      <c r="H110" s="48"/>
      <c r="J110" s="41"/>
    </row>
    <row r="111" spans="1:10" ht="15">
      <c r="A111" s="294">
        <v>211200132</v>
      </c>
      <c r="B111" s="297" t="s">
        <v>924</v>
      </c>
      <c r="C111" s="365">
        <v>-10553.4</v>
      </c>
      <c r="D111" s="370"/>
      <c r="E111" s="370"/>
      <c r="F111" s="370"/>
      <c r="G111" s="370"/>
      <c r="H111" s="340"/>
      <c r="J111" s="41"/>
    </row>
    <row r="112" spans="1:10" ht="15">
      <c r="A112" s="429" t="s">
        <v>925</v>
      </c>
      <c r="B112" s="430"/>
      <c r="C112" s="366">
        <f>SUM(C111)</f>
        <v>-10553.4</v>
      </c>
      <c r="D112" s="371"/>
      <c r="E112" s="371"/>
      <c r="F112" s="371"/>
      <c r="G112" s="371"/>
      <c r="H112" s="297"/>
      <c r="J112" s="41"/>
    </row>
    <row r="113" spans="1:10" ht="15">
      <c r="A113" s="294">
        <v>211200133</v>
      </c>
      <c r="B113" s="297" t="s">
        <v>926</v>
      </c>
      <c r="C113" s="365">
        <v>-12458.37</v>
      </c>
      <c r="D113" s="370"/>
      <c r="E113" s="370"/>
      <c r="F113" s="370"/>
      <c r="G113" s="377"/>
      <c r="H113" s="297"/>
      <c r="J113" s="41"/>
    </row>
    <row r="114" spans="1:10" ht="15">
      <c r="A114" s="429" t="s">
        <v>927</v>
      </c>
      <c r="B114" s="430"/>
      <c r="C114" s="366">
        <f>SUM(C113)</f>
        <v>-12458.37</v>
      </c>
      <c r="D114" s="371"/>
      <c r="E114" s="371"/>
      <c r="F114" s="371"/>
      <c r="G114" s="371"/>
      <c r="H114" s="297"/>
      <c r="J114" s="41"/>
    </row>
    <row r="115" spans="1:10" ht="15">
      <c r="A115" s="294">
        <v>211200143</v>
      </c>
      <c r="B115" s="297" t="s">
        <v>926</v>
      </c>
      <c r="C115" s="365">
        <v>-122280.17</v>
      </c>
      <c r="D115" s="370"/>
      <c r="E115" s="370"/>
      <c r="F115" s="370"/>
      <c r="G115" s="377"/>
      <c r="H115" s="297"/>
      <c r="J115" s="41"/>
    </row>
    <row r="116" spans="1:10" ht="15">
      <c r="A116" s="429" t="s">
        <v>927</v>
      </c>
      <c r="B116" s="430"/>
      <c r="C116" s="371">
        <f>SUM(C115)</f>
        <v>-122280.17</v>
      </c>
      <c r="D116" s="371"/>
      <c r="E116" s="371"/>
      <c r="F116" s="371"/>
      <c r="G116" s="371"/>
      <c r="H116" s="297"/>
      <c r="J116" s="41"/>
    </row>
    <row r="117" spans="1:10" ht="15">
      <c r="A117" s="358">
        <v>211300001</v>
      </c>
      <c r="B117" s="354" t="s">
        <v>761</v>
      </c>
      <c r="C117" s="355">
        <v>-81484.67</v>
      </c>
      <c r="D117" s="355">
        <v>-81484.67</v>
      </c>
      <c r="E117" s="355">
        <v>0</v>
      </c>
      <c r="F117" s="355">
        <v>0</v>
      </c>
      <c r="G117" s="355">
        <v>0</v>
      </c>
      <c r="H117" s="297"/>
      <c r="J117" s="41"/>
    </row>
    <row r="118" spans="1:10" ht="15">
      <c r="A118" s="358">
        <v>211300001</v>
      </c>
      <c r="B118" s="354" t="s">
        <v>928</v>
      </c>
      <c r="C118" s="355">
        <v>-30750</v>
      </c>
      <c r="D118" s="355">
        <v>-30750</v>
      </c>
      <c r="E118" s="355">
        <v>0</v>
      </c>
      <c r="F118" s="355">
        <v>0</v>
      </c>
      <c r="G118" s="355">
        <v>0</v>
      </c>
      <c r="H118" s="297"/>
      <c r="J118" s="41"/>
    </row>
    <row r="119" spans="1:10" ht="15">
      <c r="A119" s="358">
        <v>211300001</v>
      </c>
      <c r="B119" s="354" t="s">
        <v>829</v>
      </c>
      <c r="C119" s="355">
        <v>14490.92</v>
      </c>
      <c r="D119" s="355">
        <v>14490.92</v>
      </c>
      <c r="E119" s="355">
        <v>0</v>
      </c>
      <c r="F119" s="355">
        <v>0</v>
      </c>
      <c r="G119" s="355">
        <v>0</v>
      </c>
      <c r="H119" s="297"/>
      <c r="J119" s="41"/>
    </row>
    <row r="120" spans="1:10" ht="15">
      <c r="A120" s="358">
        <v>211300001</v>
      </c>
      <c r="B120" s="354" t="s">
        <v>763</v>
      </c>
      <c r="C120" s="355">
        <v>31471.9</v>
      </c>
      <c r="D120" s="355">
        <v>31471.9</v>
      </c>
      <c r="E120" s="355">
        <v>0</v>
      </c>
      <c r="F120" s="355">
        <v>0</v>
      </c>
      <c r="G120" s="355">
        <v>0</v>
      </c>
      <c r="H120" s="297"/>
      <c r="J120" s="41"/>
    </row>
    <row r="121" spans="1:10" ht="15">
      <c r="A121" s="358">
        <v>211300001</v>
      </c>
      <c r="B121" s="354" t="s">
        <v>764</v>
      </c>
      <c r="C121" s="355">
        <v>-13047.2</v>
      </c>
      <c r="D121" s="355">
        <v>-13047.2</v>
      </c>
      <c r="E121" s="355">
        <v>0</v>
      </c>
      <c r="F121" s="355">
        <v>0</v>
      </c>
      <c r="G121" s="355">
        <v>0</v>
      </c>
      <c r="H121" s="297"/>
      <c r="J121" s="41"/>
    </row>
    <row r="122" spans="1:10" ht="12.75">
      <c r="A122" s="358">
        <v>211300001</v>
      </c>
      <c r="B122" s="354" t="s">
        <v>836</v>
      </c>
      <c r="C122" s="355">
        <v>254853</v>
      </c>
      <c r="D122" s="355">
        <v>254853</v>
      </c>
      <c r="E122" s="355">
        <v>0</v>
      </c>
      <c r="F122" s="355">
        <v>0</v>
      </c>
      <c r="G122" s="355">
        <v>0</v>
      </c>
      <c r="H122" s="290"/>
      <c r="J122" s="41"/>
    </row>
    <row r="123" spans="1:10" ht="12.75">
      <c r="A123" s="358">
        <v>211300001</v>
      </c>
      <c r="B123" s="354" t="s">
        <v>929</v>
      </c>
      <c r="C123" s="355">
        <v>-2147.26</v>
      </c>
      <c r="D123" s="355">
        <v>-2147.26</v>
      </c>
      <c r="E123" s="355">
        <v>0</v>
      </c>
      <c r="F123" s="355">
        <v>0</v>
      </c>
      <c r="G123" s="355">
        <v>0</v>
      </c>
      <c r="H123" s="48"/>
      <c r="J123" s="41"/>
    </row>
    <row r="124" spans="1:10" ht="12.75">
      <c r="A124" s="358">
        <v>211300001</v>
      </c>
      <c r="B124" s="354" t="s">
        <v>836</v>
      </c>
      <c r="C124" s="355">
        <v>-254853</v>
      </c>
      <c r="D124" s="355">
        <v>-254853</v>
      </c>
      <c r="E124" s="355">
        <v>0</v>
      </c>
      <c r="F124" s="355">
        <v>0</v>
      </c>
      <c r="G124" s="355">
        <v>0</v>
      </c>
      <c r="H124" s="48"/>
      <c r="J124" s="41"/>
    </row>
    <row r="125" spans="1:10" ht="15">
      <c r="A125" s="429" t="s">
        <v>931</v>
      </c>
      <c r="B125" s="430"/>
      <c r="C125" s="366">
        <f>SUM(C117:C124)</f>
        <v>-81466.31</v>
      </c>
      <c r="D125" s="366">
        <f>SUM(D117:D124)</f>
        <v>-81466.31</v>
      </c>
      <c r="E125" s="372"/>
      <c r="F125" s="372"/>
      <c r="G125" s="372"/>
      <c r="H125" s="340"/>
      <c r="J125" s="41"/>
    </row>
    <row r="126" spans="1:10" ht="15">
      <c r="A126" s="294">
        <v>211400138</v>
      </c>
      <c r="B126" s="297" t="s">
        <v>932</v>
      </c>
      <c r="C126" s="365">
        <v>-6000</v>
      </c>
      <c r="D126" s="370"/>
      <c r="E126" s="370"/>
      <c r="F126" s="370"/>
      <c r="G126" s="370"/>
      <c r="H126" s="340"/>
      <c r="J126" s="41"/>
    </row>
    <row r="127" spans="1:10" ht="15">
      <c r="A127" s="429" t="s">
        <v>933</v>
      </c>
      <c r="B127" s="430"/>
      <c r="C127" s="366">
        <f>SUM(C126)</f>
        <v>-6000</v>
      </c>
      <c r="D127" s="372"/>
      <c r="E127" s="372"/>
      <c r="F127" s="372"/>
      <c r="G127" s="372"/>
      <c r="H127" s="340"/>
      <c r="J127" s="41"/>
    </row>
    <row r="128" spans="1:10" ht="15">
      <c r="A128" s="294">
        <v>211500134</v>
      </c>
      <c r="B128" s="297" t="s">
        <v>934</v>
      </c>
      <c r="C128" s="365">
        <v>171768.69</v>
      </c>
      <c r="D128" s="370"/>
      <c r="E128" s="370"/>
      <c r="F128" s="370"/>
      <c r="G128" s="370"/>
      <c r="H128" s="340"/>
      <c r="J128" s="41"/>
    </row>
    <row r="129" spans="1:10" ht="15">
      <c r="A129" s="429" t="s">
        <v>935</v>
      </c>
      <c r="B129" s="430"/>
      <c r="C129" s="366">
        <f>SUM(C128)</f>
        <v>171768.69</v>
      </c>
      <c r="D129" s="372"/>
      <c r="E129" s="372"/>
      <c r="F129" s="372"/>
      <c r="G129" s="372"/>
      <c r="H129" s="340"/>
      <c r="J129" s="41"/>
    </row>
    <row r="130" spans="1:10" ht="15">
      <c r="A130" s="294">
        <v>211500144</v>
      </c>
      <c r="B130" s="297" t="s">
        <v>934</v>
      </c>
      <c r="C130" s="365">
        <v>-0.01</v>
      </c>
      <c r="D130" s="370"/>
      <c r="E130" s="370"/>
      <c r="F130" s="370"/>
      <c r="G130" s="370"/>
      <c r="H130" s="340"/>
      <c r="J130" s="41"/>
    </row>
    <row r="131" spans="1:10" ht="15">
      <c r="A131" s="429" t="s">
        <v>935</v>
      </c>
      <c r="B131" s="430"/>
      <c r="C131" s="364">
        <f>SUM(C130)</f>
        <v>-0.01</v>
      </c>
      <c r="D131" s="364"/>
      <c r="E131" s="364">
        <v>0</v>
      </c>
      <c r="F131" s="364">
        <v>0</v>
      </c>
      <c r="G131" s="364">
        <v>0</v>
      </c>
      <c r="H131" s="48"/>
      <c r="J131" s="41"/>
    </row>
    <row r="132" spans="1:10" s="290" customFormat="1" ht="15">
      <c r="A132" s="294">
        <v>211500154</v>
      </c>
      <c r="B132" s="297" t="s">
        <v>934</v>
      </c>
      <c r="C132" s="376">
        <v>-2894918.48</v>
      </c>
      <c r="D132" s="370"/>
      <c r="E132" s="370"/>
      <c r="F132" s="370"/>
      <c r="G132" s="370"/>
      <c r="H132" s="340"/>
      <c r="J132" s="41"/>
    </row>
    <row r="133" spans="1:10" s="290" customFormat="1" ht="15">
      <c r="A133" s="429" t="s">
        <v>935</v>
      </c>
      <c r="B133" s="430"/>
      <c r="C133" s="364">
        <f>SUM(C132)</f>
        <v>-2894918.48</v>
      </c>
      <c r="D133" s="364">
        <f>SUM(D127:D132)</f>
        <v>0</v>
      </c>
      <c r="E133" s="364">
        <v>0</v>
      </c>
      <c r="F133" s="364">
        <v>0</v>
      </c>
      <c r="G133" s="364">
        <v>0</v>
      </c>
      <c r="H133" s="48"/>
      <c r="J133" s="41"/>
    </row>
    <row r="134" spans="1:10" s="290" customFormat="1" ht="15">
      <c r="A134" s="294">
        <v>211400152</v>
      </c>
      <c r="B134" s="297" t="s">
        <v>924</v>
      </c>
      <c r="C134" s="295">
        <v>-276017.47</v>
      </c>
      <c r="D134" s="380"/>
      <c r="E134" s="380"/>
      <c r="F134" s="380"/>
      <c r="G134" s="380"/>
      <c r="H134" s="48"/>
      <c r="J134" s="41"/>
    </row>
    <row r="135" spans="1:10" s="290" customFormat="1" ht="15">
      <c r="A135" s="429" t="s">
        <v>925</v>
      </c>
      <c r="B135" s="430"/>
      <c r="C135" s="366">
        <f>SUM(C134)</f>
        <v>-276017.47</v>
      </c>
      <c r="D135" s="364"/>
      <c r="E135" s="364"/>
      <c r="F135" s="364"/>
      <c r="G135" s="364"/>
      <c r="H135" s="48"/>
      <c r="J135" s="41"/>
    </row>
    <row r="136" spans="1:10" s="290" customFormat="1" ht="15">
      <c r="A136" s="294">
        <v>211500153</v>
      </c>
      <c r="B136" s="297" t="s">
        <v>926</v>
      </c>
      <c r="C136" s="295">
        <v>-22220.21</v>
      </c>
      <c r="D136" s="380"/>
      <c r="E136" s="380"/>
      <c r="F136" s="380"/>
      <c r="G136" s="380"/>
      <c r="H136" s="48"/>
      <c r="J136" s="41"/>
    </row>
    <row r="137" spans="1:10" s="290" customFormat="1" ht="15">
      <c r="A137" s="429" t="s">
        <v>927</v>
      </c>
      <c r="B137" s="430"/>
      <c r="C137" s="366">
        <f>SUM(C136)</f>
        <v>-22220.21</v>
      </c>
      <c r="D137" s="364"/>
      <c r="E137" s="364"/>
      <c r="F137" s="364"/>
      <c r="G137" s="364"/>
      <c r="H137" s="48"/>
      <c r="J137" s="41"/>
    </row>
    <row r="138" spans="1:10" s="290" customFormat="1" ht="15">
      <c r="A138" s="294">
        <v>211500155</v>
      </c>
      <c r="B138" s="297" t="s">
        <v>1000</v>
      </c>
      <c r="C138" s="295">
        <v>-20545</v>
      </c>
      <c r="D138" s="380"/>
      <c r="E138" s="380"/>
      <c r="F138" s="380"/>
      <c r="G138" s="380"/>
      <c r="H138" s="48"/>
      <c r="J138" s="41"/>
    </row>
    <row r="139" spans="1:10" s="290" customFormat="1" ht="15">
      <c r="A139" s="429" t="s">
        <v>1001</v>
      </c>
      <c r="B139" s="430"/>
      <c r="C139" s="364">
        <f>SUM(C138)</f>
        <v>-20545</v>
      </c>
      <c r="D139" s="364"/>
      <c r="E139" s="364"/>
      <c r="F139" s="364"/>
      <c r="G139" s="364"/>
      <c r="H139" s="48"/>
      <c r="J139" s="41"/>
    </row>
    <row r="140" spans="1:10" s="290" customFormat="1" ht="15">
      <c r="A140" s="294">
        <v>211500136</v>
      </c>
      <c r="B140" s="297" t="s">
        <v>930</v>
      </c>
      <c r="C140" s="295">
        <v>-272656.41</v>
      </c>
      <c r="D140" s="380"/>
      <c r="E140" s="380"/>
      <c r="F140" s="380"/>
      <c r="G140" s="380"/>
      <c r="H140" s="48"/>
      <c r="J140" s="41"/>
    </row>
    <row r="141" spans="1:10" s="290" customFormat="1" ht="15">
      <c r="A141" s="429" t="s">
        <v>931</v>
      </c>
      <c r="B141" s="430"/>
      <c r="C141" s="364">
        <f>SUM(C140)</f>
        <v>-272656.41</v>
      </c>
      <c r="D141" s="364"/>
      <c r="E141" s="364"/>
      <c r="F141" s="364"/>
      <c r="G141" s="364"/>
      <c r="H141" s="48"/>
      <c r="J141" s="41"/>
    </row>
    <row r="142" spans="1:10" s="290" customFormat="1" ht="15">
      <c r="A142" s="294">
        <v>211500156</v>
      </c>
      <c r="B142" s="297" t="s">
        <v>930</v>
      </c>
      <c r="C142" s="295">
        <v>-1436651.8</v>
      </c>
      <c r="D142" s="380"/>
      <c r="E142" s="380"/>
      <c r="F142" s="380"/>
      <c r="G142" s="380"/>
      <c r="H142" s="48"/>
      <c r="J142" s="41"/>
    </row>
    <row r="143" spans="1:10" s="290" customFormat="1" ht="15">
      <c r="A143" s="429" t="s">
        <v>931</v>
      </c>
      <c r="B143" s="430"/>
      <c r="C143" s="364">
        <f>SUM(C142)</f>
        <v>-1436651.8</v>
      </c>
      <c r="D143" s="364"/>
      <c r="E143" s="364"/>
      <c r="F143" s="364"/>
      <c r="G143" s="364"/>
      <c r="H143" s="48"/>
      <c r="J143" s="41"/>
    </row>
    <row r="144" spans="1:10" ht="15">
      <c r="A144" s="378">
        <v>211700001</v>
      </c>
      <c r="B144" s="297" t="s">
        <v>936</v>
      </c>
      <c r="C144" s="297">
        <v>-236251.53</v>
      </c>
      <c r="D144" s="239"/>
      <c r="E144" s="239"/>
      <c r="F144" s="239"/>
      <c r="G144" s="239"/>
      <c r="H144" s="48"/>
      <c r="J144" s="41"/>
    </row>
    <row r="145" spans="1:10" ht="15">
      <c r="A145" s="379">
        <v>211700002</v>
      </c>
      <c r="B145" s="297" t="s">
        <v>937</v>
      </c>
      <c r="C145" s="297">
        <v>-176995.23</v>
      </c>
      <c r="D145" s="239"/>
      <c r="E145" s="239"/>
      <c r="F145" s="239"/>
      <c r="G145" s="239"/>
      <c r="H145" s="48"/>
      <c r="J145" s="41"/>
    </row>
    <row r="146" spans="1:10" ht="15">
      <c r="A146" s="379">
        <v>211700003</v>
      </c>
      <c r="B146" s="297" t="s">
        <v>938</v>
      </c>
      <c r="C146" s="297">
        <v>-1999.43</v>
      </c>
      <c r="D146" s="239"/>
      <c r="E146" s="239"/>
      <c r="F146" s="239"/>
      <c r="G146" s="239"/>
      <c r="H146" s="48"/>
      <c r="J146" s="41"/>
    </row>
    <row r="147" spans="1:10" ht="15">
      <c r="A147" s="379">
        <v>211700004</v>
      </c>
      <c r="B147" s="297" t="s">
        <v>939</v>
      </c>
      <c r="C147" s="297">
        <v>-29157.98</v>
      </c>
      <c r="D147" s="239"/>
      <c r="E147" s="239"/>
      <c r="F147" s="239"/>
      <c r="G147" s="239"/>
      <c r="H147" s="48"/>
      <c r="J147" s="41"/>
    </row>
    <row r="148" spans="1:10" ht="15">
      <c r="A148" s="379">
        <v>211700005</v>
      </c>
      <c r="B148" s="297" t="s">
        <v>940</v>
      </c>
      <c r="C148" s="297">
        <v>-17294.45</v>
      </c>
      <c r="D148" s="239"/>
      <c r="E148" s="239"/>
      <c r="F148" s="239"/>
      <c r="G148" s="239"/>
      <c r="H148" s="48"/>
      <c r="J148" s="41"/>
    </row>
    <row r="149" spans="1:10" ht="15">
      <c r="A149" s="379">
        <v>211700006</v>
      </c>
      <c r="B149" s="297" t="s">
        <v>941</v>
      </c>
      <c r="C149" s="297">
        <v>-242.6</v>
      </c>
      <c r="D149" s="239"/>
      <c r="E149" s="239"/>
      <c r="F149" s="239"/>
      <c r="G149" s="239"/>
      <c r="H149" s="48"/>
      <c r="J149" s="41"/>
    </row>
    <row r="150" spans="1:10" ht="15">
      <c r="A150" s="379">
        <v>211700101</v>
      </c>
      <c r="B150" s="297" t="s">
        <v>942</v>
      </c>
      <c r="C150" s="297">
        <v>-16741.28</v>
      </c>
      <c r="D150" s="239"/>
      <c r="E150" s="239"/>
      <c r="F150" s="239"/>
      <c r="G150" s="239"/>
      <c r="H150" s="48"/>
      <c r="J150" s="41"/>
    </row>
    <row r="151" spans="1:10" ht="15">
      <c r="A151" s="379">
        <v>211700202</v>
      </c>
      <c r="B151" s="297" t="s">
        <v>943</v>
      </c>
      <c r="C151" s="297">
        <v>-7047.66</v>
      </c>
      <c r="D151" s="239"/>
      <c r="E151" s="239"/>
      <c r="F151" s="239"/>
      <c r="G151" s="239"/>
      <c r="H151" s="48"/>
      <c r="J151" s="41"/>
    </row>
    <row r="152" spans="1:10" ht="15">
      <c r="A152" s="379">
        <v>211700203</v>
      </c>
      <c r="B152" s="297" t="s">
        <v>944</v>
      </c>
      <c r="C152" s="297">
        <v>-6229.72</v>
      </c>
      <c r="D152" s="239"/>
      <c r="E152" s="239"/>
      <c r="F152" s="239"/>
      <c r="G152" s="239"/>
      <c r="H152" s="48"/>
      <c r="J152" s="41"/>
    </row>
    <row r="153" spans="1:10" ht="15">
      <c r="A153" s="379">
        <v>211700204</v>
      </c>
      <c r="B153" s="297" t="s">
        <v>945</v>
      </c>
      <c r="C153" s="297">
        <v>-542.08</v>
      </c>
      <c r="D153" s="239"/>
      <c r="E153" s="239"/>
      <c r="F153" s="239"/>
      <c r="G153" s="239"/>
      <c r="H153" s="48"/>
      <c r="J153" s="41"/>
    </row>
    <row r="154" spans="1:10" s="290" customFormat="1" ht="15">
      <c r="A154" s="379" t="s">
        <v>998</v>
      </c>
      <c r="B154" s="297" t="s">
        <v>999</v>
      </c>
      <c r="C154" s="297">
        <v>-0.76</v>
      </c>
      <c r="D154" s="239"/>
      <c r="E154" s="239"/>
      <c r="F154" s="239"/>
      <c r="G154" s="239"/>
      <c r="H154" s="48"/>
      <c r="J154" s="41"/>
    </row>
    <row r="155" spans="1:10" ht="15">
      <c r="A155" s="379">
        <v>211700301</v>
      </c>
      <c r="B155" s="297" t="s">
        <v>946</v>
      </c>
      <c r="C155" s="297">
        <v>-8640.38</v>
      </c>
      <c r="D155" s="239"/>
      <c r="E155" s="239"/>
      <c r="F155" s="239"/>
      <c r="G155" s="239"/>
      <c r="H155" s="48"/>
      <c r="J155" s="41"/>
    </row>
    <row r="156" spans="1:10" ht="15">
      <c r="A156" s="379">
        <v>211700302</v>
      </c>
      <c r="B156" s="297" t="s">
        <v>947</v>
      </c>
      <c r="C156" s="297">
        <v>-1657.13</v>
      </c>
      <c r="D156" s="239"/>
      <c r="E156" s="239"/>
      <c r="F156" s="239"/>
      <c r="G156" s="239"/>
      <c r="H156" s="48"/>
      <c r="J156" s="41"/>
    </row>
    <row r="157" spans="1:10" ht="15">
      <c r="A157" s="379">
        <v>211700304</v>
      </c>
      <c r="B157" s="297" t="s">
        <v>948</v>
      </c>
      <c r="C157" s="297">
        <v>-4456.47</v>
      </c>
      <c r="D157" s="239"/>
      <c r="E157" s="239"/>
      <c r="F157" s="239"/>
      <c r="G157" s="239"/>
      <c r="H157" s="48"/>
      <c r="J157" s="41"/>
    </row>
    <row r="158" spans="1:10" ht="15">
      <c r="A158" s="379">
        <v>211700305</v>
      </c>
      <c r="B158" s="297" t="s">
        <v>949</v>
      </c>
      <c r="C158" s="297">
        <v>-2286.15</v>
      </c>
      <c r="D158" s="239"/>
      <c r="E158" s="239"/>
      <c r="F158" s="239"/>
      <c r="G158" s="239"/>
      <c r="H158" s="48"/>
      <c r="J158" s="41"/>
    </row>
    <row r="159" spans="1:10" ht="15">
      <c r="A159" s="379">
        <v>211700401</v>
      </c>
      <c r="B159" s="297" t="s">
        <v>950</v>
      </c>
      <c r="C159" s="297">
        <v>-23500.18</v>
      </c>
      <c r="D159" s="239"/>
      <c r="E159" s="239"/>
      <c r="F159" s="239"/>
      <c r="G159" s="239"/>
      <c r="H159" s="48"/>
      <c r="J159" s="41"/>
    </row>
    <row r="160" spans="1:10" ht="15">
      <c r="A160" s="379">
        <v>211700402</v>
      </c>
      <c r="B160" s="297" t="s">
        <v>951</v>
      </c>
      <c r="C160" s="297">
        <v>-28043.5</v>
      </c>
      <c r="D160" s="239"/>
      <c r="E160" s="239"/>
      <c r="F160" s="239"/>
      <c r="G160" s="239"/>
      <c r="H160" s="48"/>
      <c r="J160" s="41"/>
    </row>
    <row r="161" spans="1:10" ht="15">
      <c r="A161" s="379">
        <v>211700403</v>
      </c>
      <c r="B161" s="297" t="s">
        <v>952</v>
      </c>
      <c r="C161" s="297">
        <v>-2387.55</v>
      </c>
      <c r="D161" s="239"/>
      <c r="E161" s="239"/>
      <c r="F161" s="239"/>
      <c r="G161" s="239"/>
      <c r="H161" s="48"/>
      <c r="J161" s="41"/>
    </row>
    <row r="162" spans="1:10" ht="15">
      <c r="A162" s="379">
        <v>211700404</v>
      </c>
      <c r="B162" s="297" t="s">
        <v>953</v>
      </c>
      <c r="C162" s="297">
        <v>-348.03</v>
      </c>
      <c r="D162" s="239"/>
      <c r="E162" s="239"/>
      <c r="F162" s="239"/>
      <c r="G162" s="239"/>
      <c r="H162" s="48"/>
      <c r="J162" s="41"/>
    </row>
    <row r="163" spans="1:10" ht="15">
      <c r="A163" s="379">
        <v>211700405</v>
      </c>
      <c r="B163" s="297" t="s">
        <v>954</v>
      </c>
      <c r="C163" s="297">
        <v>-382.39</v>
      </c>
      <c r="D163" s="239"/>
      <c r="E163" s="239"/>
      <c r="F163" s="239"/>
      <c r="G163" s="239"/>
      <c r="H163" s="48"/>
      <c r="J163" s="41"/>
    </row>
    <row r="164" spans="1:10" ht="15">
      <c r="A164" s="379">
        <v>211700406</v>
      </c>
      <c r="B164" s="297" t="s">
        <v>955</v>
      </c>
      <c r="C164" s="297">
        <v>-276.93</v>
      </c>
      <c r="D164" s="239"/>
      <c r="E164" s="239"/>
      <c r="F164" s="239"/>
      <c r="G164" s="239"/>
      <c r="H164" s="48"/>
      <c r="J164" s="41"/>
    </row>
    <row r="165" spans="1:10" ht="15">
      <c r="A165" s="379">
        <v>211700407</v>
      </c>
      <c r="B165" s="297" t="s">
        <v>956</v>
      </c>
      <c r="C165" s="297">
        <v>-1383.44</v>
      </c>
      <c r="D165" s="239"/>
      <c r="E165" s="239"/>
      <c r="F165" s="239"/>
      <c r="G165" s="239"/>
      <c r="H165" s="48"/>
      <c r="J165" s="41"/>
    </row>
    <row r="166" spans="1:10" ht="15">
      <c r="A166" s="379">
        <v>211700408</v>
      </c>
      <c r="B166" s="297" t="s">
        <v>957</v>
      </c>
      <c r="C166" s="297">
        <v>0.57</v>
      </c>
      <c r="D166" s="239"/>
      <c r="E166" s="239"/>
      <c r="F166" s="239"/>
      <c r="G166" s="239"/>
      <c r="H166" s="48"/>
      <c r="J166" s="41"/>
    </row>
    <row r="167" spans="1:10" ht="15">
      <c r="A167" s="379">
        <v>211700409</v>
      </c>
      <c r="B167" s="297" t="s">
        <v>958</v>
      </c>
      <c r="C167" s="297">
        <v>-4245.58</v>
      </c>
      <c r="D167" s="239"/>
      <c r="E167" s="239"/>
      <c r="F167" s="239"/>
      <c r="G167" s="239"/>
      <c r="H167" s="48"/>
      <c r="J167" s="41"/>
    </row>
    <row r="168" spans="1:10" ht="15">
      <c r="A168" s="379">
        <v>211700410</v>
      </c>
      <c r="B168" s="297" t="s">
        <v>959</v>
      </c>
      <c r="C168" s="297">
        <v>-630.03</v>
      </c>
      <c r="D168" s="239"/>
      <c r="E168" s="239"/>
      <c r="F168" s="239"/>
      <c r="G168" s="239"/>
      <c r="H168" s="48"/>
      <c r="J168" s="41"/>
    </row>
    <row r="169" spans="1:10" ht="15">
      <c r="A169" s="379">
        <v>211700411</v>
      </c>
      <c r="B169" s="297" t="s">
        <v>960</v>
      </c>
      <c r="C169" s="297">
        <v>1.19</v>
      </c>
      <c r="D169" s="239"/>
      <c r="E169" s="239"/>
      <c r="F169" s="239"/>
      <c r="G169" s="239"/>
      <c r="H169" s="48"/>
      <c r="J169" s="41"/>
    </row>
    <row r="170" spans="1:10" ht="15">
      <c r="A170" s="379">
        <v>211700412</v>
      </c>
      <c r="B170" s="297" t="s">
        <v>961</v>
      </c>
      <c r="C170" s="297">
        <v>-2180.27</v>
      </c>
      <c r="D170" s="239"/>
      <c r="E170" s="239"/>
      <c r="F170" s="239"/>
      <c r="G170" s="239"/>
      <c r="H170" s="48"/>
      <c r="J170" s="41"/>
    </row>
    <row r="171" spans="1:10" ht="15">
      <c r="A171" s="379">
        <v>211700413</v>
      </c>
      <c r="B171" s="297" t="s">
        <v>962</v>
      </c>
      <c r="C171" s="297">
        <v>-1720.73</v>
      </c>
      <c r="D171" s="239"/>
      <c r="E171" s="239"/>
      <c r="F171" s="239"/>
      <c r="G171" s="239"/>
      <c r="H171" s="48"/>
      <c r="J171" s="41"/>
    </row>
    <row r="172" spans="1:10" ht="15">
      <c r="A172" s="379">
        <v>211700414</v>
      </c>
      <c r="B172" s="297" t="s">
        <v>962</v>
      </c>
      <c r="C172" s="297">
        <v>-3876.98</v>
      </c>
      <c r="D172" s="239"/>
      <c r="E172" s="239"/>
      <c r="F172" s="239"/>
      <c r="G172" s="239"/>
      <c r="H172" s="48"/>
      <c r="J172" s="41"/>
    </row>
    <row r="173" spans="1:10" ht="15">
      <c r="A173" s="379">
        <v>211700415</v>
      </c>
      <c r="B173" s="297" t="s">
        <v>962</v>
      </c>
      <c r="C173" s="297">
        <v>-4307.51</v>
      </c>
      <c r="D173" s="239"/>
      <c r="E173" s="239"/>
      <c r="F173" s="239"/>
      <c r="G173" s="239"/>
      <c r="H173" s="48"/>
      <c r="J173" s="41"/>
    </row>
    <row r="174" spans="1:10" ht="15">
      <c r="A174" s="379">
        <v>211700416</v>
      </c>
      <c r="B174" s="297" t="s">
        <v>963</v>
      </c>
      <c r="C174" s="297">
        <v>-3531.39</v>
      </c>
      <c r="D174" s="239"/>
      <c r="E174" s="239"/>
      <c r="F174" s="239"/>
      <c r="G174" s="239"/>
      <c r="H174" s="48"/>
      <c r="J174" s="41"/>
    </row>
    <row r="175" spans="1:10" ht="15">
      <c r="A175" s="379">
        <v>211700420</v>
      </c>
      <c r="B175" s="297" t="s">
        <v>964</v>
      </c>
      <c r="C175" s="297">
        <v>-0.03</v>
      </c>
      <c r="D175" s="239"/>
      <c r="E175" s="239"/>
      <c r="F175" s="239"/>
      <c r="G175" s="239"/>
      <c r="H175" s="48"/>
      <c r="J175" s="41"/>
    </row>
    <row r="176" spans="1:10" ht="15">
      <c r="A176" s="379">
        <v>211700426</v>
      </c>
      <c r="B176" s="297" t="s">
        <v>965</v>
      </c>
      <c r="C176" s="297">
        <v>-4200.18</v>
      </c>
      <c r="D176" s="239"/>
      <c r="E176" s="239"/>
      <c r="F176" s="239"/>
      <c r="G176" s="239"/>
      <c r="H176" s="48"/>
      <c r="J176" s="41"/>
    </row>
    <row r="177" spans="1:10" ht="15">
      <c r="A177" s="379">
        <v>211700427</v>
      </c>
      <c r="B177" s="297" t="s">
        <v>966</v>
      </c>
      <c r="C177" s="297">
        <v>-9.33</v>
      </c>
      <c r="D177" s="239"/>
      <c r="E177" s="239"/>
      <c r="F177" s="239"/>
      <c r="G177" s="239"/>
      <c r="H177" s="48"/>
      <c r="J177" s="41"/>
    </row>
    <row r="178" spans="1:10" ht="15">
      <c r="A178" s="379">
        <v>211700428</v>
      </c>
      <c r="B178" s="297" t="s">
        <v>967</v>
      </c>
      <c r="C178" s="297">
        <v>-222.79</v>
      </c>
      <c r="D178" s="239"/>
      <c r="E178" s="239"/>
      <c r="F178" s="239"/>
      <c r="G178" s="239"/>
      <c r="H178" s="48"/>
      <c r="J178" s="41"/>
    </row>
    <row r="179" spans="1:10" ht="15">
      <c r="A179" s="379">
        <v>211700430</v>
      </c>
      <c r="B179" s="297" t="s">
        <v>968</v>
      </c>
      <c r="C179" s="297">
        <v>-280.95</v>
      </c>
      <c r="D179" s="239"/>
      <c r="E179" s="239"/>
      <c r="F179" s="239"/>
      <c r="G179" s="239"/>
      <c r="H179" s="48"/>
      <c r="J179" s="41"/>
    </row>
    <row r="180" spans="1:10" ht="15">
      <c r="A180" s="431" t="s">
        <v>969</v>
      </c>
      <c r="B180" s="432"/>
      <c r="C180" s="373">
        <f>SUM(C144:C179)</f>
        <v>-591068.8800000002</v>
      </c>
      <c r="D180" s="374"/>
      <c r="E180" s="374"/>
      <c r="F180" s="374"/>
      <c r="G180" s="374"/>
      <c r="H180" s="375"/>
      <c r="J180" s="41"/>
    </row>
    <row r="181" spans="1:10" ht="12.75">
      <c r="A181" s="358">
        <v>211900001</v>
      </c>
      <c r="B181" s="354" t="s">
        <v>970</v>
      </c>
      <c r="C181" s="355">
        <v>-592.27</v>
      </c>
      <c r="D181" s="355">
        <v>-592.27</v>
      </c>
      <c r="E181" s="355">
        <v>0</v>
      </c>
      <c r="F181" s="355">
        <v>0</v>
      </c>
      <c r="G181" s="355">
        <v>0</v>
      </c>
      <c r="H181" s="340"/>
      <c r="J181" s="41"/>
    </row>
    <row r="182" spans="1:10" ht="12.75">
      <c r="A182" s="358">
        <v>211900001</v>
      </c>
      <c r="B182" s="354" t="s">
        <v>781</v>
      </c>
      <c r="C182" s="355">
        <v>-2691702.43</v>
      </c>
      <c r="D182" s="355">
        <v>-2691702.43</v>
      </c>
      <c r="E182" s="355">
        <v>0</v>
      </c>
      <c r="F182" s="355">
        <v>0</v>
      </c>
      <c r="G182" s="355">
        <v>0</v>
      </c>
      <c r="H182" s="340"/>
      <c r="J182" s="41"/>
    </row>
    <row r="183" spans="1:10" ht="12.75">
      <c r="A183" s="358">
        <v>211900001</v>
      </c>
      <c r="B183" s="354" t="s">
        <v>784</v>
      </c>
      <c r="C183" s="355">
        <v>-2867541.97</v>
      </c>
      <c r="D183" s="355">
        <v>-2867541.97</v>
      </c>
      <c r="E183" s="355">
        <v>0</v>
      </c>
      <c r="F183" s="355">
        <v>0</v>
      </c>
      <c r="G183" s="355">
        <v>0</v>
      </c>
      <c r="H183" s="340"/>
      <c r="J183" s="41"/>
    </row>
    <row r="184" spans="1:10" ht="12.75">
      <c r="A184" s="358">
        <v>211900001</v>
      </c>
      <c r="B184" s="354" t="s">
        <v>786</v>
      </c>
      <c r="C184" s="355">
        <v>-151998.5</v>
      </c>
      <c r="D184" s="355">
        <v>-151998.5</v>
      </c>
      <c r="E184" s="355">
        <v>0</v>
      </c>
      <c r="F184" s="355">
        <v>0</v>
      </c>
      <c r="G184" s="355">
        <v>0</v>
      </c>
      <c r="H184" s="340"/>
      <c r="J184" s="41"/>
    </row>
    <row r="185" spans="1:10" ht="12.75">
      <c r="A185" s="358">
        <v>211900001</v>
      </c>
      <c r="B185" s="354" t="s">
        <v>752</v>
      </c>
      <c r="C185" s="355">
        <v>-65879.99</v>
      </c>
      <c r="D185" s="355">
        <v>-65879.99</v>
      </c>
      <c r="E185" s="355">
        <v>0</v>
      </c>
      <c r="F185" s="355">
        <v>0</v>
      </c>
      <c r="G185" s="355">
        <v>0</v>
      </c>
      <c r="H185" s="340"/>
      <c r="J185" s="41"/>
    </row>
    <row r="186" spans="1:10" ht="12.75">
      <c r="A186" s="358">
        <v>211900001</v>
      </c>
      <c r="B186" s="354" t="s">
        <v>787</v>
      </c>
      <c r="C186" s="355">
        <v>-150000</v>
      </c>
      <c r="D186" s="355">
        <v>-150000</v>
      </c>
      <c r="E186" s="355">
        <v>0</v>
      </c>
      <c r="F186" s="355">
        <v>0</v>
      </c>
      <c r="G186" s="355">
        <v>0</v>
      </c>
      <c r="H186" s="410"/>
      <c r="J186" s="41"/>
    </row>
    <row r="187" spans="1:10" ht="12.75">
      <c r="A187" s="358">
        <v>211900001</v>
      </c>
      <c r="B187" s="354" t="s">
        <v>971</v>
      </c>
      <c r="C187" s="355">
        <v>-10168.67</v>
      </c>
      <c r="D187" s="355">
        <v>-10168.67</v>
      </c>
      <c r="E187" s="355">
        <v>0</v>
      </c>
      <c r="F187" s="355">
        <v>0</v>
      </c>
      <c r="G187" s="355">
        <v>0</v>
      </c>
      <c r="H187" s="48"/>
      <c r="J187" s="41"/>
    </row>
    <row r="188" spans="1:10" ht="12.75">
      <c r="A188" s="358">
        <v>211900001</v>
      </c>
      <c r="B188" s="354" t="s">
        <v>972</v>
      </c>
      <c r="C188" s="355">
        <v>-123152.71</v>
      </c>
      <c r="D188" s="355">
        <v>-123152.71</v>
      </c>
      <c r="E188" s="355">
        <v>0</v>
      </c>
      <c r="F188" s="355">
        <v>0</v>
      </c>
      <c r="G188" s="355">
        <v>0</v>
      </c>
      <c r="H188" s="48"/>
      <c r="J188" s="41"/>
    </row>
    <row r="189" spans="1:10" ht="12.75">
      <c r="A189" s="358">
        <v>211900001</v>
      </c>
      <c r="B189" s="354" t="s">
        <v>973</v>
      </c>
      <c r="C189" s="355">
        <v>-579.77</v>
      </c>
      <c r="D189" s="355">
        <v>-579.77</v>
      </c>
      <c r="E189" s="355">
        <v>0</v>
      </c>
      <c r="F189" s="355">
        <v>0</v>
      </c>
      <c r="G189" s="355">
        <v>0</v>
      </c>
      <c r="H189" s="48"/>
      <c r="J189" s="41"/>
    </row>
    <row r="190" spans="1:10" ht="12.75">
      <c r="A190" s="358">
        <v>211900001</v>
      </c>
      <c r="B190" s="354" t="s">
        <v>789</v>
      </c>
      <c r="C190" s="355">
        <v>-783557.65</v>
      </c>
      <c r="D190" s="355">
        <v>-783557.65</v>
      </c>
      <c r="E190" s="355">
        <v>0</v>
      </c>
      <c r="F190" s="355">
        <v>0</v>
      </c>
      <c r="G190" s="355">
        <v>0</v>
      </c>
      <c r="H190" s="48"/>
      <c r="J190" s="41"/>
    </row>
    <row r="191" spans="1:10" ht="12.75">
      <c r="A191" s="358">
        <v>211900001</v>
      </c>
      <c r="B191" s="354" t="s">
        <v>974</v>
      </c>
      <c r="C191" s="355">
        <v>-71000</v>
      </c>
      <c r="D191" s="355">
        <v>-71000</v>
      </c>
      <c r="E191" s="355">
        <v>0</v>
      </c>
      <c r="F191" s="355">
        <v>0</v>
      </c>
      <c r="G191" s="355">
        <v>0</v>
      </c>
      <c r="H191" s="48"/>
      <c r="J191" s="41"/>
    </row>
    <row r="192" spans="1:10" ht="12.75">
      <c r="A192" s="358">
        <v>211900001</v>
      </c>
      <c r="B192" s="354" t="s">
        <v>975</v>
      </c>
      <c r="C192" s="355">
        <v>-55000</v>
      </c>
      <c r="D192" s="355">
        <v>-55000</v>
      </c>
      <c r="E192" s="355">
        <v>0</v>
      </c>
      <c r="F192" s="355">
        <v>0</v>
      </c>
      <c r="G192" s="355">
        <v>0</v>
      </c>
      <c r="H192" s="48"/>
      <c r="J192" s="41"/>
    </row>
    <row r="193" spans="1:10" ht="12.75">
      <c r="A193" s="358">
        <v>211900001</v>
      </c>
      <c r="B193" s="354" t="s">
        <v>976</v>
      </c>
      <c r="C193" s="355">
        <v>-252522.51</v>
      </c>
      <c r="D193" s="355">
        <v>-252522.51</v>
      </c>
      <c r="E193" s="355">
        <v>0</v>
      </c>
      <c r="F193" s="355">
        <v>0</v>
      </c>
      <c r="G193" s="355">
        <v>0</v>
      </c>
      <c r="H193" s="48"/>
      <c r="J193" s="41"/>
    </row>
    <row r="194" spans="1:10" ht="12.75">
      <c r="A194" s="358">
        <v>211900001</v>
      </c>
      <c r="B194" s="354" t="s">
        <v>977</v>
      </c>
      <c r="C194" s="355">
        <v>-22000</v>
      </c>
      <c r="D194" s="355">
        <v>-22000</v>
      </c>
      <c r="E194" s="355">
        <v>0</v>
      </c>
      <c r="F194" s="355">
        <v>0</v>
      </c>
      <c r="G194" s="355">
        <v>0</v>
      </c>
      <c r="H194" s="48"/>
      <c r="J194" s="41"/>
    </row>
    <row r="195" spans="1:10" ht="12.75">
      <c r="A195" s="358">
        <v>211900001</v>
      </c>
      <c r="B195" s="354" t="s">
        <v>978</v>
      </c>
      <c r="C195" s="355">
        <v>-446620.27</v>
      </c>
      <c r="D195" s="355">
        <v>-446620.27</v>
      </c>
      <c r="E195" s="355">
        <v>0</v>
      </c>
      <c r="F195" s="355">
        <v>0</v>
      </c>
      <c r="G195" s="355">
        <v>0</v>
      </c>
      <c r="H195" s="48"/>
      <c r="J195" s="41"/>
    </row>
    <row r="196" spans="1:10" ht="12.75">
      <c r="A196" s="358">
        <v>211900001</v>
      </c>
      <c r="B196" s="354" t="s">
        <v>979</v>
      </c>
      <c r="C196" s="355">
        <v>-385895.63</v>
      </c>
      <c r="D196" s="355">
        <v>-385895.63</v>
      </c>
      <c r="E196" s="355">
        <v>0</v>
      </c>
      <c r="F196" s="355">
        <v>0</v>
      </c>
      <c r="G196" s="355">
        <v>0</v>
      </c>
      <c r="H196" s="48"/>
      <c r="J196" s="41"/>
    </row>
    <row r="197" spans="1:10" ht="12.75">
      <c r="A197" s="358">
        <v>211900001</v>
      </c>
      <c r="B197" s="354" t="s">
        <v>980</v>
      </c>
      <c r="C197" s="355">
        <v>-79000</v>
      </c>
      <c r="D197" s="355">
        <v>-79000</v>
      </c>
      <c r="E197" s="355">
        <v>0</v>
      </c>
      <c r="F197" s="355">
        <v>0</v>
      </c>
      <c r="G197" s="355">
        <v>0</v>
      </c>
      <c r="H197" s="48"/>
      <c r="J197" s="41"/>
    </row>
    <row r="198" spans="1:10" ht="12.75">
      <c r="A198" s="358">
        <v>211900001</v>
      </c>
      <c r="B198" s="354" t="s">
        <v>981</v>
      </c>
      <c r="C198" s="355">
        <v>-152000</v>
      </c>
      <c r="D198" s="355">
        <v>-152000</v>
      </c>
      <c r="E198" s="355">
        <v>0</v>
      </c>
      <c r="F198" s="355">
        <v>0</v>
      </c>
      <c r="G198" s="355">
        <v>0</v>
      </c>
      <c r="H198" s="48"/>
      <c r="J198" s="41"/>
    </row>
    <row r="199" spans="1:10" ht="12.75">
      <c r="A199" s="358">
        <v>211900001</v>
      </c>
      <c r="B199" s="354" t="s">
        <v>982</v>
      </c>
      <c r="C199" s="355">
        <v>-64121.85</v>
      </c>
      <c r="D199" s="355">
        <v>-64121.85</v>
      </c>
      <c r="E199" s="355">
        <v>0</v>
      </c>
      <c r="F199" s="355">
        <v>0</v>
      </c>
      <c r="G199" s="355">
        <v>0</v>
      </c>
      <c r="H199" s="48"/>
      <c r="J199" s="41"/>
    </row>
    <row r="200" spans="1:10" ht="12.75">
      <c r="A200" s="358">
        <v>211900001</v>
      </c>
      <c r="B200" s="354" t="s">
        <v>983</v>
      </c>
      <c r="C200" s="355">
        <v>-48473.7</v>
      </c>
      <c r="D200" s="355">
        <v>-48473.7</v>
      </c>
      <c r="E200" s="355">
        <v>0</v>
      </c>
      <c r="F200" s="355">
        <v>0</v>
      </c>
      <c r="G200" s="355">
        <v>0</v>
      </c>
      <c r="H200" s="48"/>
      <c r="J200" s="41"/>
    </row>
    <row r="201" spans="1:10" ht="12.75">
      <c r="A201" s="358">
        <v>211900001</v>
      </c>
      <c r="B201" s="354" t="s">
        <v>984</v>
      </c>
      <c r="C201" s="355">
        <v>-27087.94</v>
      </c>
      <c r="D201" s="355">
        <v>-27087.94</v>
      </c>
      <c r="E201" s="355">
        <v>0</v>
      </c>
      <c r="F201" s="355">
        <v>0</v>
      </c>
      <c r="G201" s="355">
        <v>0</v>
      </c>
      <c r="H201" s="48"/>
      <c r="J201" s="41"/>
    </row>
    <row r="202" spans="1:10" ht="12.75">
      <c r="A202" s="358">
        <v>211900001</v>
      </c>
      <c r="B202" s="354" t="s">
        <v>985</v>
      </c>
      <c r="C202" s="355">
        <v>-100000</v>
      </c>
      <c r="D202" s="355">
        <v>-100000</v>
      </c>
      <c r="E202" s="355">
        <v>0</v>
      </c>
      <c r="F202" s="355">
        <v>0</v>
      </c>
      <c r="G202" s="355">
        <v>0</v>
      </c>
      <c r="H202" s="48"/>
      <c r="J202" s="41"/>
    </row>
    <row r="203" spans="1:10" ht="12.75">
      <c r="A203" s="358">
        <v>211900001</v>
      </c>
      <c r="B203" s="354" t="s">
        <v>986</v>
      </c>
      <c r="C203" s="355">
        <v>-28289.27</v>
      </c>
      <c r="D203" s="355">
        <v>-28289.27</v>
      </c>
      <c r="E203" s="355">
        <v>0</v>
      </c>
      <c r="F203" s="355">
        <v>0</v>
      </c>
      <c r="G203" s="355">
        <v>0</v>
      </c>
      <c r="H203" s="48"/>
      <c r="J203" s="41"/>
    </row>
    <row r="204" spans="1:10" ht="12.75">
      <c r="A204" s="358">
        <v>211900001</v>
      </c>
      <c r="B204" s="354" t="s">
        <v>987</v>
      </c>
      <c r="C204" s="355">
        <v>-687</v>
      </c>
      <c r="D204" s="355">
        <v>-687</v>
      </c>
      <c r="E204" s="355">
        <v>0</v>
      </c>
      <c r="F204" s="355">
        <v>0</v>
      </c>
      <c r="G204" s="355">
        <v>0</v>
      </c>
      <c r="H204" s="48"/>
      <c r="J204" s="41"/>
    </row>
    <row r="205" spans="1:10" ht="12.75">
      <c r="A205" s="358">
        <v>211900001</v>
      </c>
      <c r="B205" s="354" t="s">
        <v>747</v>
      </c>
      <c r="C205" s="355">
        <v>-27</v>
      </c>
      <c r="D205" s="355">
        <v>-27</v>
      </c>
      <c r="E205" s="355">
        <v>0</v>
      </c>
      <c r="F205" s="355">
        <v>0</v>
      </c>
      <c r="G205" s="355">
        <v>0</v>
      </c>
      <c r="H205" s="48"/>
      <c r="J205" s="41"/>
    </row>
    <row r="206" spans="1:10" ht="12.75">
      <c r="A206" s="358">
        <v>211900001</v>
      </c>
      <c r="B206" s="354" t="s">
        <v>988</v>
      </c>
      <c r="C206" s="355">
        <v>-9105.47</v>
      </c>
      <c r="D206" s="355">
        <v>-9105.47</v>
      </c>
      <c r="E206" s="355">
        <v>0</v>
      </c>
      <c r="F206" s="355">
        <v>0</v>
      </c>
      <c r="G206" s="355">
        <v>0</v>
      </c>
      <c r="H206" s="48"/>
      <c r="J206" s="41"/>
    </row>
    <row r="207" spans="1:10" ht="12.75">
      <c r="A207" s="358">
        <v>211900001</v>
      </c>
      <c r="B207" s="354" t="s">
        <v>989</v>
      </c>
      <c r="C207" s="355">
        <v>-800</v>
      </c>
      <c r="D207" s="355">
        <v>-800</v>
      </c>
      <c r="E207" s="355">
        <v>0</v>
      </c>
      <c r="F207" s="355">
        <v>0</v>
      </c>
      <c r="G207" s="355">
        <v>0</v>
      </c>
      <c r="H207" s="48"/>
      <c r="J207" s="41"/>
    </row>
    <row r="208" spans="1:10" ht="12.75">
      <c r="A208" s="358">
        <v>211900001</v>
      </c>
      <c r="B208" s="354" t="s">
        <v>990</v>
      </c>
      <c r="C208" s="355">
        <v>-733.33</v>
      </c>
      <c r="D208" s="355">
        <v>-733.33</v>
      </c>
      <c r="E208" s="355">
        <v>0</v>
      </c>
      <c r="F208" s="355">
        <v>0</v>
      </c>
      <c r="G208" s="355">
        <v>0</v>
      </c>
      <c r="H208" s="48"/>
      <c r="J208" s="41"/>
    </row>
    <row r="209" spans="1:10" ht="12.75">
      <c r="A209" s="358">
        <v>211900001</v>
      </c>
      <c r="B209" s="354" t="s">
        <v>726</v>
      </c>
      <c r="C209" s="355">
        <v>-10</v>
      </c>
      <c r="D209" s="355">
        <v>-10</v>
      </c>
      <c r="E209" s="355">
        <v>0</v>
      </c>
      <c r="F209" s="355">
        <v>0</v>
      </c>
      <c r="G209" s="355">
        <v>0</v>
      </c>
      <c r="H209" s="48"/>
      <c r="J209" s="41"/>
    </row>
    <row r="210" spans="1:10" ht="12.75">
      <c r="A210" s="358">
        <v>211900001</v>
      </c>
      <c r="B210" s="354" t="s">
        <v>991</v>
      </c>
      <c r="C210" s="355">
        <v>-4873.1</v>
      </c>
      <c r="D210" s="355">
        <v>-4873.1</v>
      </c>
      <c r="E210" s="355">
        <v>0</v>
      </c>
      <c r="F210" s="355">
        <v>0</v>
      </c>
      <c r="G210" s="355">
        <v>0</v>
      </c>
      <c r="H210" s="48"/>
      <c r="J210" s="41"/>
    </row>
    <row r="211" spans="1:10" ht="12.75">
      <c r="A211" s="358">
        <v>211900001</v>
      </c>
      <c r="B211" s="354" t="s">
        <v>992</v>
      </c>
      <c r="C211" s="355">
        <v>-13849.74</v>
      </c>
      <c r="D211" s="355">
        <v>-13849.74</v>
      </c>
      <c r="E211" s="355">
        <v>0</v>
      </c>
      <c r="F211" s="355">
        <v>0</v>
      </c>
      <c r="G211" s="355">
        <v>0</v>
      </c>
      <c r="H211" s="48"/>
      <c r="J211" s="41"/>
    </row>
    <row r="212" spans="1:10" ht="12.75">
      <c r="A212" s="358">
        <v>211900001</v>
      </c>
      <c r="B212" s="354" t="s">
        <v>993</v>
      </c>
      <c r="C212" s="355">
        <v>-10000</v>
      </c>
      <c r="D212" s="355">
        <v>-10000</v>
      </c>
      <c r="E212" s="355">
        <v>0</v>
      </c>
      <c r="F212" s="355">
        <v>0</v>
      </c>
      <c r="G212" s="355">
        <v>0</v>
      </c>
      <c r="H212" s="48"/>
      <c r="J212" s="41"/>
    </row>
    <row r="213" spans="1:10" ht="12.75">
      <c r="A213" s="358">
        <v>211900001</v>
      </c>
      <c r="B213" s="354" t="s">
        <v>994</v>
      </c>
      <c r="C213" s="355">
        <v>-744.73</v>
      </c>
      <c r="D213" s="355">
        <v>-744.73</v>
      </c>
      <c r="E213" s="355">
        <v>0</v>
      </c>
      <c r="F213" s="355">
        <v>0</v>
      </c>
      <c r="G213" s="355">
        <v>0</v>
      </c>
      <c r="H213" s="48"/>
      <c r="J213" s="41"/>
    </row>
    <row r="214" spans="1:10" ht="12.75">
      <c r="A214" s="358">
        <v>211900001</v>
      </c>
      <c r="B214" s="354" t="s">
        <v>995</v>
      </c>
      <c r="C214" s="355">
        <v>-6949.67</v>
      </c>
      <c r="D214" s="355">
        <v>-6949.67</v>
      </c>
      <c r="E214" s="355">
        <v>0</v>
      </c>
      <c r="F214" s="355">
        <v>0</v>
      </c>
      <c r="G214" s="355">
        <v>0</v>
      </c>
      <c r="H214" s="48"/>
      <c r="J214" s="41"/>
    </row>
    <row r="215" spans="1:10" ht="12.75">
      <c r="A215" s="358">
        <v>211900001</v>
      </c>
      <c r="B215" s="354" t="s">
        <v>996</v>
      </c>
      <c r="C215" s="355">
        <v>4150.48</v>
      </c>
      <c r="D215" s="355">
        <v>4150.48</v>
      </c>
      <c r="E215" s="355">
        <v>0</v>
      </c>
      <c r="F215" s="355">
        <v>0</v>
      </c>
      <c r="G215" s="355">
        <v>0</v>
      </c>
      <c r="H215" s="48"/>
      <c r="J215" s="41"/>
    </row>
    <row r="216" spans="1:10" ht="12.75">
      <c r="A216" s="352" t="s">
        <v>997</v>
      </c>
      <c r="B216" s="352"/>
      <c r="C216" s="353">
        <v>-8620814.69</v>
      </c>
      <c r="D216" s="353">
        <v>-8620814.69</v>
      </c>
      <c r="E216" s="353">
        <v>0</v>
      </c>
      <c r="F216" s="353">
        <v>0</v>
      </c>
      <c r="G216" s="353">
        <v>0</v>
      </c>
      <c r="H216" s="48"/>
      <c r="J216" s="41"/>
    </row>
    <row r="217" ht="11.25">
      <c r="J217" s="41"/>
    </row>
    <row r="218" ht="11.25">
      <c r="J218" s="41"/>
    </row>
    <row r="219" ht="11.25">
      <c r="J219" s="41"/>
    </row>
    <row r="220" spans="3:10" ht="11.25">
      <c r="C220" s="81"/>
      <c r="D220" s="81"/>
      <c r="J220" s="41"/>
    </row>
    <row r="221" spans="3:10" ht="11.25">
      <c r="C221" s="81"/>
      <c r="D221" s="81"/>
      <c r="J221" s="41"/>
    </row>
    <row r="222" spans="3:10" ht="12.75">
      <c r="C222" s="381"/>
      <c r="D222" s="81"/>
      <c r="J222" s="41"/>
    </row>
    <row r="223" spans="3:10" ht="11.25">
      <c r="C223" s="81"/>
      <c r="D223" s="81"/>
      <c r="J223" s="41"/>
    </row>
    <row r="224" spans="3:10" ht="11.25">
      <c r="C224" s="81"/>
      <c r="D224" s="81"/>
      <c r="J224" s="41"/>
    </row>
    <row r="225" spans="3:10" ht="11.25">
      <c r="C225" s="81"/>
      <c r="D225" s="81"/>
      <c r="J225" s="41"/>
    </row>
    <row r="226" spans="3:10" ht="11.25">
      <c r="C226" s="81"/>
      <c r="D226" s="81"/>
      <c r="J226" s="41"/>
    </row>
    <row r="227" spans="3:10" ht="11.25">
      <c r="C227" s="81"/>
      <c r="D227" s="81"/>
      <c r="J227" s="41"/>
    </row>
    <row r="228" spans="3:10" ht="11.25">
      <c r="C228" s="81"/>
      <c r="D228" s="81"/>
      <c r="J228" s="41"/>
    </row>
    <row r="229" ht="11.25">
      <c r="J229" s="41"/>
    </row>
    <row r="230" ht="11.25">
      <c r="J230" s="41"/>
    </row>
    <row r="231" ht="11.25">
      <c r="J231" s="41"/>
    </row>
  </sheetData>
  <sheetProtection password="EAC2" sheet="1"/>
  <mergeCells count="20">
    <mergeCell ref="A131:B131"/>
    <mergeCell ref="A180:B180"/>
    <mergeCell ref="A133:B133"/>
    <mergeCell ref="A135:B135"/>
    <mergeCell ref="A137:B137"/>
    <mergeCell ref="A139:B139"/>
    <mergeCell ref="A141:B141"/>
    <mergeCell ref="A143:B143"/>
    <mergeCell ref="A114:B114"/>
    <mergeCell ref="A116:B116"/>
    <mergeCell ref="A125:B125"/>
    <mergeCell ref="A127:B127"/>
    <mergeCell ref="A129:B129"/>
    <mergeCell ref="A19:B19"/>
    <mergeCell ref="A5:B5"/>
    <mergeCell ref="A13:B13"/>
    <mergeCell ref="A15:B15"/>
    <mergeCell ref="A17:B17"/>
    <mergeCell ref="A110:B110"/>
    <mergeCell ref="A112:B112"/>
  </mergeCells>
  <dataValidations count="8">
    <dataValidation allowBlank="1" showInputMessage="1" showErrorMessage="1" prompt="Corresponde al número de la cuenta de acuerdo al Plan de Cuentas emitido por el CONAC (DOF 22/11/2010)." sqref="A6"/>
    <dataValidation allowBlank="1" showInputMessage="1" showErrorMessage="1" prompt="Corresponde al nombre o descripción de la cuenta de acuerdo al Plan de Cuentas emitido por el CONAC." sqref="B6"/>
    <dataValidation allowBlank="1" showInputMessage="1" showErrorMessage="1" prompt="Importe de la cuentas por cobrar con fecha de vencimiento de 1 a 90 días." sqref="D6"/>
    <dataValidation allowBlank="1" showInputMessage="1" showErrorMessage="1" prompt="Importe de la cuentas por cobrar con fecha de vencimiento de 91 a 180 días." sqref="E6"/>
    <dataValidation allowBlank="1" showInputMessage="1" showErrorMessage="1" prompt="Importe de la cuentas por cobrar con fecha de vencimiento de 181 a 365 días." sqref="F6"/>
    <dataValidation allowBlank="1" showInputMessage="1" showErrorMessage="1" prompt="Importe de la cuentas por cobrar con vencimiento mayor a 365 días." sqref="G6"/>
    <dataValidation allowBlank="1" showInputMessage="1" showErrorMessage="1" prompt="Informar sobre la factibilidad de pago." sqref="H6"/>
    <dataValidation allowBlank="1" showInputMessage="1" showErrorMessage="1" prompt="Saldo final del periodo que corresponde la cuenta pública presentada (mensual:  enero, febrero, marzo, etc.; trimestral: 1er, 2do, 3ro. o 4to.)." sqref="C6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26"/>
  <sheetViews>
    <sheetView zoomScaleSheetLayoutView="100" zoomScalePageLayoutView="0" workbookViewId="0" topLeftCell="A4">
      <selection activeCell="A27" sqref="A27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46</v>
      </c>
      <c r="B1" s="3"/>
      <c r="D1" s="9"/>
    </row>
    <row r="2" spans="1:5" ht="11.25">
      <c r="A2" s="3" t="s">
        <v>254</v>
      </c>
      <c r="B2" s="3"/>
      <c r="D2" s="9"/>
      <c r="E2" s="7" t="s">
        <v>47</v>
      </c>
    </row>
    <row r="3" ht="11.25">
      <c r="D3" s="9"/>
    </row>
    <row r="4" ht="11.25">
      <c r="D4" s="9"/>
    </row>
    <row r="5" spans="1:5" ht="11.25" customHeight="1">
      <c r="A5" s="10" t="s">
        <v>199</v>
      </c>
      <c r="B5" s="12"/>
      <c r="E5" s="80" t="s">
        <v>94</v>
      </c>
    </row>
    <row r="6" spans="1:2" ht="11.25">
      <c r="A6" s="421"/>
      <c r="B6" s="426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95</v>
      </c>
      <c r="E7" s="17" t="s">
        <v>64</v>
      </c>
    </row>
    <row r="8" spans="1:5" ht="11.25">
      <c r="A8" s="194"/>
      <c r="B8" s="195"/>
      <c r="C8" s="196"/>
      <c r="D8" s="192"/>
      <c r="E8" s="145"/>
    </row>
    <row r="9" spans="1:5" ht="11.25">
      <c r="A9" s="167"/>
      <c r="B9" s="197"/>
      <c r="C9" s="192"/>
      <c r="D9" s="192"/>
      <c r="E9" s="145"/>
    </row>
    <row r="10" spans="1:5" ht="11.25">
      <c r="A10" s="193"/>
      <c r="B10" s="193" t="s">
        <v>55</v>
      </c>
      <c r="C10" s="198">
        <f>SUM(C8:C9)</f>
        <v>0</v>
      </c>
      <c r="D10" s="199"/>
      <c r="E10" s="199"/>
    </row>
    <row r="13" spans="1:5" ht="11.25" customHeight="1">
      <c r="A13" s="277" t="s">
        <v>264</v>
      </c>
      <c r="B13" s="277"/>
      <c r="E13" s="80" t="s">
        <v>94</v>
      </c>
    </row>
    <row r="14" ht="11.25">
      <c r="D14" s="79"/>
    </row>
    <row r="15" spans="1:5" ht="15" customHeight="1">
      <c r="A15" s="15" t="s">
        <v>49</v>
      </c>
      <c r="B15" s="16" t="s">
        <v>50</v>
      </c>
      <c r="C15" s="17" t="s">
        <v>51</v>
      </c>
      <c r="D15" s="17" t="s">
        <v>95</v>
      </c>
      <c r="E15" s="17" t="s">
        <v>64</v>
      </c>
    </row>
    <row r="16" spans="1:5" s="251" customFormat="1" ht="11.25" customHeight="1">
      <c r="A16" s="167"/>
      <c r="B16" s="167"/>
      <c r="C16" s="192"/>
      <c r="D16" s="192"/>
      <c r="E16" s="145"/>
    </row>
    <row r="17" spans="1:5" ht="11.25">
      <c r="A17" s="167"/>
      <c r="B17" s="167"/>
      <c r="C17" s="192"/>
      <c r="D17" s="192"/>
      <c r="E17" s="145"/>
    </row>
    <row r="18" spans="1:5" ht="11.25">
      <c r="A18" s="200"/>
      <c r="B18" s="200" t="s">
        <v>55</v>
      </c>
      <c r="C18" s="201">
        <f>SUM(C16:C17)</f>
        <v>0</v>
      </c>
      <c r="D18" s="199"/>
      <c r="E18" s="199"/>
    </row>
    <row r="19" ht="11.25"/>
    <row r="21" spans="1:5" ht="11.25">
      <c r="A21" s="10" t="s">
        <v>206</v>
      </c>
      <c r="B21" s="138"/>
      <c r="D21" s="139"/>
      <c r="E21" s="80" t="s">
        <v>94</v>
      </c>
    </row>
    <row r="22" spans="1:5" ht="11.25">
      <c r="A22" s="421"/>
      <c r="B22" s="426"/>
      <c r="D22" s="139"/>
      <c r="E22" s="139"/>
    </row>
    <row r="23" spans="1:5" ht="15" customHeight="1">
      <c r="A23" s="15" t="s">
        <v>49</v>
      </c>
      <c r="B23" s="16" t="s">
        <v>50</v>
      </c>
      <c r="C23" s="17" t="s">
        <v>51</v>
      </c>
      <c r="D23" s="17" t="s">
        <v>95</v>
      </c>
      <c r="E23" s="17" t="s">
        <v>64</v>
      </c>
    </row>
    <row r="24" spans="1:5" ht="11.25">
      <c r="A24" s="194"/>
      <c r="B24" s="195"/>
      <c r="C24" s="196"/>
      <c r="D24" s="192"/>
      <c r="E24" s="145"/>
    </row>
    <row r="25" spans="1:5" ht="11.25">
      <c r="A25" s="167"/>
      <c r="B25" s="197"/>
      <c r="C25" s="192"/>
      <c r="D25" s="192"/>
      <c r="E25" s="145"/>
    </row>
    <row r="26" spans="1:5" ht="11.25">
      <c r="A26" s="193"/>
      <c r="B26" s="193" t="s">
        <v>55</v>
      </c>
      <c r="C26" s="198">
        <f>SUM(C24:C25)</f>
        <v>0</v>
      </c>
      <c r="D26" s="199"/>
      <c r="E26" s="199"/>
    </row>
  </sheetData>
  <sheetProtection/>
  <mergeCells count="2">
    <mergeCell ref="A6:B6"/>
    <mergeCell ref="A22:B22"/>
  </mergeCells>
  <dataValidations count="5">
    <dataValidation allowBlank="1" showInputMessage="1" showErrorMessage="1" prompt="Características cualitativas significativas que les impacten financieramente." sqref="E7 E23 E15"/>
    <dataValidation allowBlank="1" showInputMessage="1" showErrorMessage="1" prompt="Especificar origen de dicho recurso: Federal, Estatal, Municipal, Particulares." sqref="D7 D23 D15"/>
    <dataValidation allowBlank="1" showInputMessage="1" showErrorMessage="1" prompt="Corresponde al nombre o descripción de la cuenta de acuerdo al Plan de Cuentas emitido por el CONAC." sqref="B7 B23 B15"/>
    <dataValidation allowBlank="1" showInputMessage="1" showErrorMessage="1" prompt="Corresponde al número de la cuenta de acuerdo al Plan de Cuentas emitido por el CONAC (DOF 22/11/2010)." sqref="A7 A23 A15"/>
    <dataValidation allowBlank="1" showInputMessage="1" showErrorMessage="1" prompt="Saldo final del periodo que corresponde la cuenta pública presentada (mensual:  enero, febrero, marzo, etc.; trimestral: 1er, 2do, 3ro. o 4to.)." sqref="C7 C23 C15"/>
  </dataValidations>
  <printOptions/>
  <pageMargins left="0.7" right="0.7" top="0.75" bottom="0.75" header="0.3" footer="0.3"/>
  <pageSetup horizontalDpi="300" verticalDpi="300" orientation="portrait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E9"/>
  <sheetViews>
    <sheetView zoomScaleSheetLayoutView="100" zoomScalePageLayoutView="0" workbookViewId="0" topLeftCell="A1">
      <selection activeCell="D24" sqref="D24"/>
    </sheetView>
  </sheetViews>
  <sheetFormatPr defaultColWidth="11.421875" defaultRowHeight="15"/>
  <cols>
    <col min="1" max="1" width="20.7109375" style="8" customWidth="1"/>
    <col min="2" max="2" width="39.2812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41" customFormat="1" ht="11.25">
      <c r="A1" s="72" t="s">
        <v>46</v>
      </c>
      <c r="B1" s="72"/>
      <c r="C1" s="81"/>
      <c r="D1" s="82"/>
      <c r="E1" s="7"/>
    </row>
    <row r="2" spans="1:3" s="41" customFormat="1" ht="11.25">
      <c r="A2" s="72" t="s">
        <v>254</v>
      </c>
      <c r="B2" s="72"/>
      <c r="C2" s="42"/>
    </row>
    <row r="3" s="41" customFormat="1" ht="11.25">
      <c r="C3" s="42"/>
    </row>
    <row r="4" s="41" customFormat="1" ht="11.25">
      <c r="C4" s="42"/>
    </row>
    <row r="5" spans="1:5" s="41" customFormat="1" ht="11.25" customHeight="1">
      <c r="A5" s="10" t="s">
        <v>200</v>
      </c>
      <c r="B5" s="10"/>
      <c r="C5" s="42"/>
      <c r="D5" s="83"/>
      <c r="E5" s="12" t="s">
        <v>96</v>
      </c>
    </row>
    <row r="6" spans="1:4" s="82" customFormat="1" ht="11.25">
      <c r="A6" s="44"/>
      <c r="B6" s="44"/>
      <c r="C6" s="79"/>
      <c r="D6" s="83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95</v>
      </c>
      <c r="E7" s="17" t="s">
        <v>64</v>
      </c>
    </row>
    <row r="8" spans="1:5" s="222" customFormat="1" ht="15">
      <c r="A8" s="306">
        <v>219100001</v>
      </c>
      <c r="B8" s="310" t="s">
        <v>385</v>
      </c>
      <c r="C8" s="143">
        <v>100</v>
      </c>
      <c r="D8" s="143"/>
      <c r="E8" s="145"/>
    </row>
    <row r="9" spans="1:5" ht="11.25">
      <c r="A9" s="202"/>
      <c r="B9" s="202" t="s">
        <v>55</v>
      </c>
      <c r="C9" s="203">
        <f>SUM(C8:C8)</f>
        <v>100</v>
      </c>
      <c r="D9" s="147"/>
      <c r="E9" s="147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17"/>
  <sheetViews>
    <sheetView zoomScaleSheetLayoutView="100" zoomScalePageLayoutView="0" workbookViewId="0" topLeftCell="A1">
      <selection activeCell="J25" sqref="J25"/>
    </sheetView>
  </sheetViews>
  <sheetFormatPr defaultColWidth="11.421875" defaultRowHeight="15"/>
  <cols>
    <col min="1" max="1" width="8.7109375" style="84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86" customWidth="1"/>
    <col min="9" max="9" width="13.421875" style="86" customWidth="1"/>
    <col min="10" max="10" width="9.421875" style="86" customWidth="1"/>
    <col min="11" max="15" width="12.7109375" style="86" customWidth="1"/>
    <col min="16" max="16" width="9.140625" style="2" customWidth="1"/>
    <col min="17" max="18" width="10.7109375" style="2" customWidth="1"/>
    <col min="19" max="19" width="10.7109375" style="96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41" customWidth="1"/>
    <col min="29" max="16384" width="11.421875" style="82" customWidth="1"/>
  </cols>
  <sheetData>
    <row r="1" spans="1:27" ht="18" customHeight="1">
      <c r="A1" s="437" t="s">
        <v>97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7"/>
    </row>
    <row r="2" spans="1:26" ht="11.25">
      <c r="A2" s="3" t="s">
        <v>98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5"/>
      <c r="T2" s="8"/>
      <c r="U2" s="8"/>
      <c r="V2" s="8"/>
      <c r="W2" s="8"/>
      <c r="X2" s="8"/>
      <c r="Y2" s="8"/>
      <c r="Z2" s="8"/>
    </row>
    <row r="3" spans="1:27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5"/>
      <c r="T3" s="8"/>
      <c r="U3" s="8"/>
      <c r="V3" s="8"/>
      <c r="W3" s="8"/>
      <c r="X3" s="8"/>
      <c r="Y3" s="8"/>
      <c r="Z3" s="8"/>
      <c r="AA3" s="8"/>
    </row>
    <row r="4" spans="1:27" ht="11.25">
      <c r="A4" s="8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5"/>
      <c r="T4" s="8"/>
      <c r="U4" s="8"/>
      <c r="V4" s="8"/>
      <c r="W4" s="8"/>
      <c r="X4" s="8"/>
      <c r="Y4" s="8"/>
      <c r="Z4" s="8"/>
      <c r="AA4" s="8"/>
    </row>
    <row r="5" spans="1:27" ht="11.25" customHeight="1">
      <c r="A5" s="433" t="s">
        <v>189</v>
      </c>
      <c r="B5" s="434"/>
      <c r="C5" s="434"/>
      <c r="D5" s="434"/>
      <c r="E5" s="435"/>
      <c r="F5" s="42"/>
      <c r="G5" s="42"/>
      <c r="H5" s="42"/>
      <c r="I5" s="42"/>
      <c r="O5" s="9"/>
      <c r="P5" s="438" t="s">
        <v>99</v>
      </c>
      <c r="Q5" s="438"/>
      <c r="R5" s="438"/>
      <c r="S5" s="438"/>
      <c r="T5" s="438"/>
      <c r="U5" s="8"/>
      <c r="V5" s="8"/>
      <c r="W5" s="8"/>
      <c r="X5" s="8"/>
      <c r="Y5" s="8"/>
      <c r="Z5" s="8"/>
      <c r="AA5" s="8"/>
    </row>
    <row r="6" spans="1:28" ht="11.25">
      <c r="A6" s="255"/>
      <c r="B6" s="256"/>
      <c r="C6" s="257"/>
      <c r="D6" s="19"/>
      <c r="E6" s="83"/>
      <c r="F6" s="79"/>
      <c r="G6" s="79"/>
      <c r="H6" s="79"/>
      <c r="I6" s="79"/>
      <c r="J6" s="21"/>
      <c r="K6" s="21"/>
      <c r="L6" s="21"/>
      <c r="M6" s="21"/>
      <c r="N6" s="21"/>
      <c r="O6" s="21"/>
      <c r="P6" s="19"/>
      <c r="Q6" s="19"/>
      <c r="R6" s="19"/>
      <c r="S6" s="87"/>
      <c r="T6" s="19"/>
      <c r="U6" s="19"/>
      <c r="V6" s="19"/>
      <c r="W6" s="19"/>
      <c r="X6" s="19"/>
      <c r="Y6" s="19"/>
      <c r="Z6" s="19"/>
      <c r="AA6" s="19"/>
      <c r="AB6" s="82"/>
    </row>
    <row r="7" spans="1:27" ht="15.75" customHeight="1">
      <c r="A7" s="258"/>
      <c r="B7" s="439" t="s">
        <v>100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40"/>
    </row>
    <row r="8" spans="1:27" ht="33.75" customHeight="1">
      <c r="A8" s="436" t="s">
        <v>184</v>
      </c>
      <c r="B8" s="436" t="s">
        <v>101</v>
      </c>
      <c r="C8" s="436" t="s">
        <v>102</v>
      </c>
      <c r="D8" s="436" t="s">
        <v>214</v>
      </c>
      <c r="E8" s="436" t="s">
        <v>185</v>
      </c>
      <c r="F8" s="436" t="s">
        <v>179</v>
      </c>
      <c r="G8" s="436"/>
      <c r="H8" s="259" t="s">
        <v>178</v>
      </c>
      <c r="I8" s="436" t="s">
        <v>186</v>
      </c>
      <c r="J8" s="436" t="s">
        <v>103</v>
      </c>
      <c r="K8" s="436" t="s">
        <v>180</v>
      </c>
      <c r="L8" s="436"/>
      <c r="M8" s="436" t="s">
        <v>181</v>
      </c>
      <c r="N8" s="436" t="s">
        <v>182</v>
      </c>
      <c r="O8" s="436" t="s">
        <v>104</v>
      </c>
      <c r="P8" s="436" t="s">
        <v>187</v>
      </c>
      <c r="Q8" s="436" t="s">
        <v>188</v>
      </c>
      <c r="R8" s="436" t="s">
        <v>105</v>
      </c>
      <c r="S8" s="436" t="s">
        <v>106</v>
      </c>
      <c r="T8" s="436" t="s">
        <v>107</v>
      </c>
      <c r="U8" s="436" t="s">
        <v>108</v>
      </c>
      <c r="V8" s="436" t="s">
        <v>109</v>
      </c>
      <c r="W8" s="436" t="s">
        <v>110</v>
      </c>
      <c r="X8" s="436" t="s">
        <v>111</v>
      </c>
      <c r="Y8" s="436" t="s">
        <v>183</v>
      </c>
      <c r="Z8" s="436" t="s">
        <v>112</v>
      </c>
      <c r="AA8" s="436" t="s">
        <v>113</v>
      </c>
    </row>
    <row r="9" spans="1:28" s="89" customFormat="1" ht="33.75" customHeight="1">
      <c r="A9" s="436"/>
      <c r="B9" s="436"/>
      <c r="C9" s="436"/>
      <c r="D9" s="436"/>
      <c r="E9" s="436"/>
      <c r="F9" s="260" t="s">
        <v>114</v>
      </c>
      <c r="G9" s="260" t="s">
        <v>115</v>
      </c>
      <c r="H9" s="260" t="s">
        <v>115</v>
      </c>
      <c r="I9" s="436"/>
      <c r="J9" s="436"/>
      <c r="K9" s="260" t="s">
        <v>114</v>
      </c>
      <c r="L9" s="260" t="s">
        <v>115</v>
      </c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88"/>
    </row>
    <row r="10" spans="1:27" ht="11.25">
      <c r="A10" s="261" t="s">
        <v>116</v>
      </c>
      <c r="B10" s="158"/>
      <c r="C10" s="159"/>
      <c r="D10" s="159"/>
      <c r="E10" s="159"/>
      <c r="F10" s="160"/>
      <c r="G10" s="160"/>
      <c r="H10" s="161"/>
      <c r="I10" s="161"/>
      <c r="J10" s="162"/>
      <c r="K10" s="160"/>
      <c r="L10" s="160"/>
      <c r="M10" s="160"/>
      <c r="N10" s="160"/>
      <c r="O10" s="160"/>
      <c r="P10" s="163"/>
      <c r="Q10" s="163"/>
      <c r="R10" s="164"/>
      <c r="S10" s="164"/>
      <c r="T10" s="159"/>
      <c r="U10" s="159"/>
      <c r="V10" s="158"/>
      <c r="W10" s="158"/>
      <c r="X10" s="159"/>
      <c r="Y10" s="159"/>
      <c r="Z10" s="164"/>
      <c r="AA10" s="159"/>
    </row>
    <row r="11" spans="1:28" s="91" customFormat="1" ht="11.25">
      <c r="A11" s="261" t="s">
        <v>117</v>
      </c>
      <c r="B11" s="158"/>
      <c r="C11" s="159"/>
      <c r="D11" s="159"/>
      <c r="E11" s="159"/>
      <c r="F11" s="160"/>
      <c r="G11" s="160"/>
      <c r="H11" s="161"/>
      <c r="I11" s="161"/>
      <c r="J11" s="162"/>
      <c r="K11" s="160"/>
      <c r="L11" s="160"/>
      <c r="M11" s="160"/>
      <c r="N11" s="160"/>
      <c r="O11" s="160"/>
      <c r="P11" s="163"/>
      <c r="Q11" s="163"/>
      <c r="R11" s="164"/>
      <c r="S11" s="164"/>
      <c r="T11" s="159"/>
      <c r="U11" s="159"/>
      <c r="V11" s="158"/>
      <c r="W11" s="158"/>
      <c r="X11" s="159"/>
      <c r="Y11" s="159"/>
      <c r="Z11" s="164"/>
      <c r="AA11" s="159"/>
      <c r="AB11" s="90"/>
    </row>
    <row r="12" spans="1:27" s="41" customFormat="1" ht="11.25">
      <c r="A12" s="261" t="s">
        <v>118</v>
      </c>
      <c r="B12" s="158"/>
      <c r="C12" s="159"/>
      <c r="D12" s="159"/>
      <c r="E12" s="159"/>
      <c r="F12" s="160"/>
      <c r="G12" s="160"/>
      <c r="H12" s="161"/>
      <c r="I12" s="161"/>
      <c r="J12" s="162"/>
      <c r="K12" s="160"/>
      <c r="L12" s="160"/>
      <c r="M12" s="160"/>
      <c r="N12" s="160"/>
      <c r="O12" s="160"/>
      <c r="P12" s="163"/>
      <c r="Q12" s="163"/>
      <c r="R12" s="164"/>
      <c r="S12" s="164"/>
      <c r="T12" s="159"/>
      <c r="U12" s="159"/>
      <c r="V12" s="158"/>
      <c r="W12" s="158"/>
      <c r="X12" s="159"/>
      <c r="Y12" s="159"/>
      <c r="Z12" s="164"/>
      <c r="AA12" s="159"/>
    </row>
    <row r="13" spans="1:27" s="41" customFormat="1" ht="11.25">
      <c r="A13" s="261" t="s">
        <v>119</v>
      </c>
      <c r="B13" s="158"/>
      <c r="C13" s="159"/>
      <c r="D13" s="159"/>
      <c r="E13" s="159"/>
      <c r="F13" s="160"/>
      <c r="G13" s="160"/>
      <c r="H13" s="161"/>
      <c r="I13" s="161"/>
      <c r="J13" s="162"/>
      <c r="K13" s="160"/>
      <c r="L13" s="160"/>
      <c r="M13" s="160"/>
      <c r="N13" s="160"/>
      <c r="O13" s="160"/>
      <c r="P13" s="163"/>
      <c r="Q13" s="163"/>
      <c r="R13" s="164"/>
      <c r="S13" s="164"/>
      <c r="T13" s="159"/>
      <c r="U13" s="159"/>
      <c r="V13" s="158"/>
      <c r="W13" s="158"/>
      <c r="X13" s="159"/>
      <c r="Y13" s="159"/>
      <c r="Z13" s="164"/>
      <c r="AA13" s="159"/>
    </row>
    <row r="14" spans="1:27" ht="11.25">
      <c r="A14" s="261" t="s">
        <v>120</v>
      </c>
      <c r="B14" s="158"/>
      <c r="C14" s="159"/>
      <c r="D14" s="159"/>
      <c r="E14" s="159"/>
      <c r="F14" s="160"/>
      <c r="G14" s="160"/>
      <c r="H14" s="161"/>
      <c r="I14" s="161"/>
      <c r="J14" s="162"/>
      <c r="K14" s="160"/>
      <c r="L14" s="160"/>
      <c r="M14" s="160"/>
      <c r="N14" s="160"/>
      <c r="O14" s="160"/>
      <c r="P14" s="163"/>
      <c r="Q14" s="163"/>
      <c r="R14" s="164"/>
      <c r="S14" s="164"/>
      <c r="T14" s="159"/>
      <c r="U14" s="159"/>
      <c r="V14" s="158"/>
      <c r="W14" s="158"/>
      <c r="X14" s="159"/>
      <c r="Y14" s="159"/>
      <c r="Z14" s="164"/>
      <c r="AA14" s="159"/>
    </row>
    <row r="15" spans="1:27" s="72" customFormat="1" ht="11.25">
      <c r="A15" s="180"/>
      <c r="B15" s="262" t="s">
        <v>121</v>
      </c>
      <c r="C15" s="262"/>
      <c r="D15" s="262"/>
      <c r="E15" s="262"/>
      <c r="F15" s="263">
        <f>SUM(F10:F14)</f>
        <v>0</v>
      </c>
      <c r="G15" s="263">
        <f>SUM(G10:G14)</f>
        <v>0</v>
      </c>
      <c r="H15" s="263">
        <f>SUM(H10:H14)</f>
        <v>0</v>
      </c>
      <c r="I15" s="263">
        <f>SUM(I10:I14)</f>
        <v>0</v>
      </c>
      <c r="J15" s="264"/>
      <c r="K15" s="263">
        <f>SUM(K10:K14)</f>
        <v>0</v>
      </c>
      <c r="L15" s="263">
        <f>SUM(L10:L14)</f>
        <v>0</v>
      </c>
      <c r="M15" s="263">
        <f>SUM(M10:M14)</f>
        <v>0</v>
      </c>
      <c r="N15" s="263">
        <f>SUM(N10:N14)</f>
        <v>0</v>
      </c>
      <c r="O15" s="263">
        <f>SUM(O10:O14)</f>
        <v>0</v>
      </c>
      <c r="P15" s="265"/>
      <c r="Q15" s="262"/>
      <c r="R15" s="262"/>
      <c r="S15" s="266"/>
      <c r="T15" s="262"/>
      <c r="U15" s="262"/>
      <c r="V15" s="262"/>
      <c r="W15" s="262"/>
      <c r="X15" s="262"/>
      <c r="Y15" s="262"/>
      <c r="Z15" s="262"/>
      <c r="AA15" s="262"/>
    </row>
    <row r="16" spans="1:27" s="72" customFormat="1" ht="11.25">
      <c r="A16" s="59"/>
      <c r="B16" s="92"/>
      <c r="C16" s="92"/>
      <c r="D16" s="92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/>
      <c r="Q16" s="92"/>
      <c r="R16" s="92"/>
      <c r="S16" s="95"/>
      <c r="T16" s="92"/>
      <c r="U16" s="92"/>
      <c r="V16" s="92"/>
      <c r="W16" s="92"/>
      <c r="X16" s="92"/>
      <c r="Y16" s="92"/>
      <c r="Z16" s="92"/>
      <c r="AA16" s="92"/>
    </row>
    <row r="17" spans="1:27" s="72" customFormat="1" ht="11.25">
      <c r="A17" s="59"/>
      <c r="B17" s="92"/>
      <c r="C17" s="92"/>
      <c r="D17" s="92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4"/>
      <c r="Q17" s="92"/>
      <c r="R17" s="92"/>
      <c r="S17" s="95"/>
      <c r="T17" s="92"/>
      <c r="U17" s="92"/>
      <c r="V17" s="92"/>
      <c r="W17" s="92"/>
      <c r="X17" s="92"/>
      <c r="Y17" s="92"/>
      <c r="Z17" s="92"/>
      <c r="AA17" s="92"/>
    </row>
  </sheetData>
  <sheetProtection/>
  <mergeCells count="28"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  <mergeCell ref="R8:R9"/>
    <mergeCell ref="S8:S9"/>
    <mergeCell ref="T8:T9"/>
    <mergeCell ref="I8:I9"/>
    <mergeCell ref="J8:J9"/>
    <mergeCell ref="K8:L8"/>
    <mergeCell ref="M8:M9"/>
    <mergeCell ref="N8:N9"/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6"/>
  <sheetViews>
    <sheetView zoomScaleSheetLayoutView="100" zoomScalePageLayoutView="0" workbookViewId="0" topLeftCell="A1">
      <selection activeCell="D148" sqref="D148"/>
    </sheetView>
  </sheetViews>
  <sheetFormatPr defaultColWidth="12.421875" defaultRowHeight="15"/>
  <cols>
    <col min="1" max="1" width="20.7109375" style="8" customWidth="1"/>
    <col min="2" max="2" width="39.421875" style="8" customWidth="1"/>
    <col min="3" max="4" width="17.7109375" style="6" customWidth="1"/>
    <col min="5" max="16384" width="12.421875" style="8" customWidth="1"/>
  </cols>
  <sheetData>
    <row r="1" spans="1:4" ht="11.25">
      <c r="A1" s="72" t="s">
        <v>46</v>
      </c>
      <c r="B1" s="72"/>
      <c r="D1" s="7"/>
    </row>
    <row r="2" spans="1:2" ht="11.25">
      <c r="A2" s="72" t="s">
        <v>0</v>
      </c>
      <c r="B2" s="72"/>
    </row>
    <row r="3" spans="3:4" s="41" customFormat="1" ht="11.25">
      <c r="C3" s="73"/>
      <c r="D3" s="73"/>
    </row>
    <row r="4" spans="3:4" s="41" customFormat="1" ht="11.25">
      <c r="C4" s="73"/>
      <c r="D4" s="73"/>
    </row>
    <row r="5" spans="1:4" s="41" customFormat="1" ht="11.25" customHeight="1">
      <c r="A5" s="282" t="s">
        <v>190</v>
      </c>
      <c r="C5" s="42"/>
      <c r="D5" s="12" t="s">
        <v>122</v>
      </c>
    </row>
    <row r="6" spans="1:4" ht="11.25" customHeight="1">
      <c r="A6" s="76"/>
      <c r="B6" s="76"/>
      <c r="C6" s="77"/>
      <c r="D6" s="97"/>
    </row>
    <row r="7" spans="1:4" ht="15" customHeight="1">
      <c r="A7" s="15" t="s">
        <v>49</v>
      </c>
      <c r="B7" s="16" t="s">
        <v>50</v>
      </c>
      <c r="C7" s="17" t="s">
        <v>51</v>
      </c>
      <c r="D7" s="17" t="s">
        <v>64</v>
      </c>
    </row>
    <row r="8" spans="1:4" ht="15">
      <c r="A8" s="294">
        <v>411200101</v>
      </c>
      <c r="B8" s="311" t="s">
        <v>386</v>
      </c>
      <c r="C8" s="297">
        <v>-2673340.02</v>
      </c>
      <c r="D8" s="143"/>
    </row>
    <row r="9" spans="1:4" ht="15">
      <c r="A9" s="294">
        <v>411200102</v>
      </c>
      <c r="B9" s="311" t="s">
        <v>387</v>
      </c>
      <c r="C9" s="297">
        <v>-1185217.49</v>
      </c>
      <c r="D9" s="143"/>
    </row>
    <row r="10" spans="1:4" ht="15">
      <c r="A10" s="294">
        <v>411200201</v>
      </c>
      <c r="B10" s="311" t="s">
        <v>388</v>
      </c>
      <c r="C10" s="297">
        <v>-140155</v>
      </c>
      <c r="D10" s="143"/>
    </row>
    <row r="11" spans="1:4" ht="15">
      <c r="A11" s="294">
        <v>411200301</v>
      </c>
      <c r="B11" s="311" t="s">
        <v>389</v>
      </c>
      <c r="C11" s="297">
        <v>-102286</v>
      </c>
      <c r="D11" s="143"/>
    </row>
    <row r="12" spans="1:4" ht="15">
      <c r="A12" s="294">
        <v>411300103</v>
      </c>
      <c r="B12" s="311" t="s">
        <v>390</v>
      </c>
      <c r="C12" s="297">
        <v>-73500</v>
      </c>
      <c r="D12" s="143"/>
    </row>
    <row r="13" spans="1:4" ht="15">
      <c r="A13" s="294">
        <v>411700101</v>
      </c>
      <c r="B13" s="311" t="s">
        <v>391</v>
      </c>
      <c r="C13" s="297">
        <v>-253253.11</v>
      </c>
      <c r="D13" s="143"/>
    </row>
    <row r="14" spans="1:4" ht="15">
      <c r="A14" s="294">
        <v>411700102</v>
      </c>
      <c r="B14" s="311" t="s">
        <v>392</v>
      </c>
      <c r="C14" s="297">
        <v>-214478</v>
      </c>
      <c r="D14" s="143"/>
    </row>
    <row r="15" spans="1:4" ht="15">
      <c r="A15" s="294">
        <v>411700201</v>
      </c>
      <c r="B15" s="311" t="s">
        <v>393</v>
      </c>
      <c r="C15" s="297">
        <v>-147388.11</v>
      </c>
      <c r="D15" s="143"/>
    </row>
    <row r="16" spans="1:4" ht="15">
      <c r="A16" s="294">
        <v>411700202</v>
      </c>
      <c r="B16" s="311" t="s">
        <v>394</v>
      </c>
      <c r="C16" s="297">
        <v>-235959.34</v>
      </c>
      <c r="D16" s="143"/>
    </row>
    <row r="17" spans="1:4" ht="15">
      <c r="A17" s="294">
        <v>413100102</v>
      </c>
      <c r="B17" s="311" t="s">
        <v>395</v>
      </c>
      <c r="C17" s="297">
        <v>-61922.27</v>
      </c>
      <c r="D17" s="143"/>
    </row>
    <row r="18" spans="1:4" ht="15">
      <c r="A18" s="294">
        <v>414100101</v>
      </c>
      <c r="B18" s="311" t="s">
        <v>396</v>
      </c>
      <c r="C18" s="297">
        <v>-3280450.16</v>
      </c>
      <c r="D18" s="143"/>
    </row>
    <row r="19" spans="1:4" ht="15">
      <c r="A19" s="294">
        <v>414100102</v>
      </c>
      <c r="B19" s="311" t="s">
        <v>397</v>
      </c>
      <c r="C19" s="297">
        <v>-253715.11</v>
      </c>
      <c r="D19" s="143"/>
    </row>
    <row r="20" spans="1:4" ht="15">
      <c r="A20" s="294">
        <v>414100103</v>
      </c>
      <c r="B20" s="311" t="s">
        <v>398</v>
      </c>
      <c r="C20" s="297">
        <v>-113833.07</v>
      </c>
      <c r="D20" s="143"/>
    </row>
    <row r="21" spans="1:4" ht="15">
      <c r="A21" s="294">
        <v>414100104</v>
      </c>
      <c r="B21" s="311" t="s">
        <v>399</v>
      </c>
      <c r="C21" s="297">
        <v>-76028.14</v>
      </c>
      <c r="D21" s="143"/>
    </row>
    <row r="22" spans="1:4" ht="15">
      <c r="A22" s="294">
        <v>414100105</v>
      </c>
      <c r="B22" s="311" t="s">
        <v>400</v>
      </c>
      <c r="C22" s="297">
        <v>-912944.91</v>
      </c>
      <c r="D22" s="143"/>
    </row>
    <row r="23" spans="1:4" ht="15">
      <c r="A23" s="294">
        <v>414100106</v>
      </c>
      <c r="B23" s="311" t="s">
        <v>401</v>
      </c>
      <c r="C23" s="297">
        <v>-164355.09</v>
      </c>
      <c r="D23" s="143"/>
    </row>
    <row r="24" spans="1:4" ht="15">
      <c r="A24" s="294">
        <v>414100107</v>
      </c>
      <c r="B24" s="311" t="s">
        <v>402</v>
      </c>
      <c r="C24" s="297">
        <v>-21029.51</v>
      </c>
      <c r="D24" s="143"/>
    </row>
    <row r="25" spans="1:4" ht="15">
      <c r="A25" s="294">
        <v>414100108</v>
      </c>
      <c r="B25" s="311" t="s">
        <v>403</v>
      </c>
      <c r="C25" s="297">
        <v>-10475.07</v>
      </c>
      <c r="D25" s="143"/>
    </row>
    <row r="26" spans="1:4" ht="15">
      <c r="A26" s="294">
        <v>414100109</v>
      </c>
      <c r="B26" s="311" t="s">
        <v>404</v>
      </c>
      <c r="C26" s="297">
        <v>-7213.07</v>
      </c>
      <c r="D26" s="143"/>
    </row>
    <row r="27" spans="1:4" ht="15">
      <c r="A27" s="294">
        <v>414100110</v>
      </c>
      <c r="B27" s="311" t="s">
        <v>405</v>
      </c>
      <c r="C27" s="297">
        <v>-79136.54</v>
      </c>
      <c r="D27" s="143"/>
    </row>
    <row r="28" spans="1:4" ht="15">
      <c r="A28" s="294">
        <v>414100112</v>
      </c>
      <c r="B28" s="311" t="s">
        <v>406</v>
      </c>
      <c r="C28" s="297">
        <v>-382.8</v>
      </c>
      <c r="D28" s="143"/>
    </row>
    <row r="29" spans="1:4" ht="15">
      <c r="A29" s="294">
        <v>414100115</v>
      </c>
      <c r="B29" s="311" t="s">
        <v>407</v>
      </c>
      <c r="C29" s="297">
        <v>-13071.24</v>
      </c>
      <c r="D29" s="143"/>
    </row>
    <row r="30" spans="1:4" ht="15">
      <c r="A30" s="294">
        <v>414100116</v>
      </c>
      <c r="B30" s="311" t="s">
        <v>408</v>
      </c>
      <c r="C30" s="297">
        <v>-8180.27</v>
      </c>
      <c r="D30" s="143"/>
    </row>
    <row r="31" spans="1:4" ht="15">
      <c r="A31" s="294">
        <v>414100201</v>
      </c>
      <c r="B31" s="311" t="s">
        <v>409</v>
      </c>
      <c r="C31" s="297">
        <v>-69277.56</v>
      </c>
      <c r="D31" s="143"/>
    </row>
    <row r="32" spans="1:4" ht="15">
      <c r="A32" s="294">
        <v>414100202</v>
      </c>
      <c r="B32" s="311" t="s">
        <v>410</v>
      </c>
      <c r="C32" s="297">
        <v>-4197.8</v>
      </c>
      <c r="D32" s="143"/>
    </row>
    <row r="33" spans="1:4" ht="15">
      <c r="A33" s="294">
        <v>414100203</v>
      </c>
      <c r="B33" s="311" t="s">
        <v>411</v>
      </c>
      <c r="C33" s="297">
        <v>-10052.46</v>
      </c>
      <c r="D33" s="143"/>
    </row>
    <row r="34" spans="1:4" ht="15">
      <c r="A34" s="294">
        <v>414100204</v>
      </c>
      <c r="B34" s="311" t="s">
        <v>412</v>
      </c>
      <c r="C34" s="297">
        <v>-9651.47</v>
      </c>
      <c r="D34" s="143"/>
    </row>
    <row r="35" spans="1:4" ht="15">
      <c r="A35" s="294">
        <v>414100205</v>
      </c>
      <c r="B35" s="311" t="s">
        <v>413</v>
      </c>
      <c r="C35" s="297">
        <v>-1124.76</v>
      </c>
      <c r="D35" s="143"/>
    </row>
    <row r="36" spans="1:4" ht="15">
      <c r="A36" s="294">
        <v>414100206</v>
      </c>
      <c r="B36" s="311" t="s">
        <v>414</v>
      </c>
      <c r="C36" s="297">
        <v>-148490.45</v>
      </c>
      <c r="D36" s="143"/>
    </row>
    <row r="37" spans="1:4" ht="15">
      <c r="A37" s="294">
        <v>414100207</v>
      </c>
      <c r="B37" s="311" t="s">
        <v>415</v>
      </c>
      <c r="C37" s="297">
        <v>-7991.7</v>
      </c>
      <c r="D37" s="143"/>
    </row>
    <row r="38" spans="1:4" ht="15">
      <c r="A38" s="294">
        <v>414100208</v>
      </c>
      <c r="B38" s="311" t="s">
        <v>416</v>
      </c>
      <c r="C38" s="297">
        <v>-800</v>
      </c>
      <c r="D38" s="143"/>
    </row>
    <row r="39" spans="1:4" ht="15">
      <c r="A39" s="294">
        <v>414300101</v>
      </c>
      <c r="B39" s="311" t="s">
        <v>417</v>
      </c>
      <c r="C39" s="297">
        <v>-18788.69</v>
      </c>
      <c r="D39" s="143"/>
    </row>
    <row r="40" spans="1:4" ht="15">
      <c r="A40" s="294">
        <v>414300102</v>
      </c>
      <c r="B40" s="311" t="s">
        <v>418</v>
      </c>
      <c r="C40" s="297">
        <v>-22097.86</v>
      </c>
      <c r="D40" s="143"/>
    </row>
    <row r="41" spans="1:4" ht="15">
      <c r="A41" s="294">
        <v>414300103</v>
      </c>
      <c r="B41" s="311" t="s">
        <v>419</v>
      </c>
      <c r="C41" s="297">
        <v>-1127.8</v>
      </c>
      <c r="D41" s="143"/>
    </row>
    <row r="42" spans="1:4" ht="15">
      <c r="A42" s="294">
        <v>414300104</v>
      </c>
      <c r="B42" s="311" t="s">
        <v>420</v>
      </c>
      <c r="C42" s="297">
        <v>-2837.39</v>
      </c>
      <c r="D42" s="143"/>
    </row>
    <row r="43" spans="1:4" ht="15">
      <c r="A43" s="294">
        <v>414300105</v>
      </c>
      <c r="B43" s="311" t="s">
        <v>421</v>
      </c>
      <c r="C43" s="297">
        <v>-6</v>
      </c>
      <c r="D43" s="143"/>
    </row>
    <row r="44" spans="1:4" ht="15">
      <c r="A44" s="294">
        <v>414300106</v>
      </c>
      <c r="B44" s="311" t="s">
        <v>422</v>
      </c>
      <c r="C44" s="297">
        <v>-9090.51</v>
      </c>
      <c r="D44" s="143"/>
    </row>
    <row r="45" spans="1:4" ht="15">
      <c r="A45" s="294">
        <v>414300107</v>
      </c>
      <c r="B45" s="311" t="s">
        <v>423</v>
      </c>
      <c r="C45" s="297">
        <v>-7364.26</v>
      </c>
      <c r="D45" s="143"/>
    </row>
    <row r="46" spans="1:4" ht="15">
      <c r="A46" s="294">
        <v>414300108</v>
      </c>
      <c r="B46" s="311" t="s">
        <v>424</v>
      </c>
      <c r="C46" s="297">
        <v>-32673.58</v>
      </c>
      <c r="D46" s="143"/>
    </row>
    <row r="47" spans="1:4" ht="15">
      <c r="A47" s="294">
        <v>414300110</v>
      </c>
      <c r="B47" s="311" t="s">
        <v>425</v>
      </c>
      <c r="C47" s="297">
        <v>-5262.48</v>
      </c>
      <c r="D47" s="143"/>
    </row>
    <row r="48" spans="1:4" ht="15">
      <c r="A48" s="294">
        <v>414300111</v>
      </c>
      <c r="B48" s="311" t="s">
        <v>426</v>
      </c>
      <c r="C48" s="297">
        <v>-1730.38</v>
      </c>
      <c r="D48" s="143"/>
    </row>
    <row r="49" spans="1:4" ht="15">
      <c r="A49" s="294">
        <v>414300112</v>
      </c>
      <c r="B49" s="311" t="s">
        <v>427</v>
      </c>
      <c r="C49" s="297">
        <v>-26277.22</v>
      </c>
      <c r="D49" s="143"/>
    </row>
    <row r="50" spans="1:4" ht="15">
      <c r="A50" s="294">
        <v>414300113</v>
      </c>
      <c r="B50" s="311" t="s">
        <v>428</v>
      </c>
      <c r="C50" s="297">
        <v>-8543.62</v>
      </c>
      <c r="D50" s="143"/>
    </row>
    <row r="51" spans="1:4" ht="15">
      <c r="A51" s="294">
        <v>414300116</v>
      </c>
      <c r="B51" s="311" t="s">
        <v>429</v>
      </c>
      <c r="C51" s="297">
        <v>-43.91</v>
      </c>
      <c r="D51" s="143"/>
    </row>
    <row r="52" spans="1:4" ht="15">
      <c r="A52" s="294">
        <v>414300117</v>
      </c>
      <c r="B52" s="311" t="s">
        <v>430</v>
      </c>
      <c r="C52" s="297">
        <v>-4671.65</v>
      </c>
      <c r="D52" s="143"/>
    </row>
    <row r="53" spans="1:4" ht="15">
      <c r="A53" s="294">
        <v>414300201</v>
      </c>
      <c r="B53" s="311" t="s">
        <v>431</v>
      </c>
      <c r="C53" s="297">
        <v>-133480.11</v>
      </c>
      <c r="D53" s="143"/>
    </row>
    <row r="54" spans="1:4" ht="15">
      <c r="A54" s="294">
        <v>414300301</v>
      </c>
      <c r="B54" s="311" t="s">
        <v>432</v>
      </c>
      <c r="C54" s="297">
        <v>-61810.35</v>
      </c>
      <c r="D54" s="143"/>
    </row>
    <row r="55" spans="1:4" ht="15">
      <c r="A55" s="294">
        <v>414300302</v>
      </c>
      <c r="B55" s="311" t="s">
        <v>433</v>
      </c>
      <c r="C55" s="297">
        <v>-6995.84</v>
      </c>
      <c r="D55" s="143"/>
    </row>
    <row r="56" spans="1:4" ht="15">
      <c r="A56" s="294">
        <v>414300304</v>
      </c>
      <c r="B56" s="311" t="s">
        <v>434</v>
      </c>
      <c r="C56" s="297">
        <v>-174.8</v>
      </c>
      <c r="D56" s="143"/>
    </row>
    <row r="57" spans="1:4" ht="15">
      <c r="A57" s="294">
        <v>414300309</v>
      </c>
      <c r="B57" s="311" t="s">
        <v>435</v>
      </c>
      <c r="C57" s="297">
        <v>-15074.44</v>
      </c>
      <c r="D57" s="143"/>
    </row>
    <row r="58" spans="1:4" ht="15">
      <c r="A58" s="294">
        <v>414300311</v>
      </c>
      <c r="B58" s="311" t="s">
        <v>436</v>
      </c>
      <c r="C58" s="297">
        <v>-1184.19</v>
      </c>
      <c r="D58" s="143"/>
    </row>
    <row r="59" spans="1:4" ht="15">
      <c r="A59" s="294">
        <v>414300312</v>
      </c>
      <c r="B59" s="311" t="s">
        <v>437</v>
      </c>
      <c r="C59" s="297">
        <v>-1766.85</v>
      </c>
      <c r="D59" s="143"/>
    </row>
    <row r="60" spans="1:4" ht="15">
      <c r="A60" s="294">
        <v>414300313</v>
      </c>
      <c r="B60" s="311" t="s">
        <v>438</v>
      </c>
      <c r="C60" s="297">
        <v>-2521.18</v>
      </c>
      <c r="D60" s="143"/>
    </row>
    <row r="61" spans="1:4" ht="15">
      <c r="A61" s="294">
        <v>414300315</v>
      </c>
      <c r="B61" s="311" t="s">
        <v>439</v>
      </c>
      <c r="C61" s="297">
        <v>-7488.91</v>
      </c>
      <c r="D61" s="143"/>
    </row>
    <row r="62" spans="1:4" ht="15">
      <c r="A62" s="294">
        <v>414300316</v>
      </c>
      <c r="B62" s="311" t="s">
        <v>440</v>
      </c>
      <c r="C62" s="297">
        <v>-252.46</v>
      </c>
      <c r="D62" s="143"/>
    </row>
    <row r="63" spans="1:4" ht="15">
      <c r="A63" s="294">
        <v>414300501</v>
      </c>
      <c r="B63" s="311" t="s">
        <v>441</v>
      </c>
      <c r="C63" s="297">
        <v>-32</v>
      </c>
      <c r="D63" s="143"/>
    </row>
    <row r="64" spans="1:4" ht="15">
      <c r="A64" s="294">
        <v>414300601</v>
      </c>
      <c r="B64" s="311" t="s">
        <v>442</v>
      </c>
      <c r="C64" s="297">
        <v>-367.24</v>
      </c>
      <c r="D64" s="143"/>
    </row>
    <row r="65" spans="1:4" ht="15">
      <c r="A65" s="294">
        <v>414300602</v>
      </c>
      <c r="B65" s="311" t="s">
        <v>443</v>
      </c>
      <c r="C65" s="297">
        <v>-47.89</v>
      </c>
      <c r="D65" s="143"/>
    </row>
    <row r="66" spans="1:4" ht="15">
      <c r="A66" s="294">
        <v>414300603</v>
      </c>
      <c r="B66" s="311" t="s">
        <v>444</v>
      </c>
      <c r="C66" s="297">
        <v>-2021.47</v>
      </c>
      <c r="D66" s="143"/>
    </row>
    <row r="67" spans="1:4" ht="15">
      <c r="A67" s="294">
        <v>414300604</v>
      </c>
      <c r="B67" s="311" t="s">
        <v>445</v>
      </c>
      <c r="C67" s="297">
        <v>-63.87</v>
      </c>
      <c r="D67" s="143"/>
    </row>
    <row r="68" spans="1:4" ht="15">
      <c r="A68" s="294">
        <v>414300701</v>
      </c>
      <c r="B68" s="311" t="s">
        <v>446</v>
      </c>
      <c r="C68" s="297">
        <v>-103453.72</v>
      </c>
      <c r="D68" s="143"/>
    </row>
    <row r="69" spans="1:4" ht="15">
      <c r="A69" s="294">
        <v>414300801</v>
      </c>
      <c r="B69" s="311" t="s">
        <v>447</v>
      </c>
      <c r="C69" s="297">
        <v>-130</v>
      </c>
      <c r="D69" s="143"/>
    </row>
    <row r="70" spans="1:4" ht="15">
      <c r="A70" s="294">
        <v>414300803</v>
      </c>
      <c r="B70" s="311" t="s">
        <v>448</v>
      </c>
      <c r="C70" s="297">
        <v>-34522.98</v>
      </c>
      <c r="D70" s="143"/>
    </row>
    <row r="71" spans="1:4" ht="15">
      <c r="A71" s="294">
        <v>414301002</v>
      </c>
      <c r="B71" s="311" t="s">
        <v>449</v>
      </c>
      <c r="C71" s="297">
        <v>1700</v>
      </c>
      <c r="D71" s="143"/>
    </row>
    <row r="72" spans="1:4" ht="15">
      <c r="A72" s="294">
        <v>414301101</v>
      </c>
      <c r="B72" s="311" t="s">
        <v>450</v>
      </c>
      <c r="C72" s="297">
        <v>-1543.93</v>
      </c>
      <c r="D72" s="143"/>
    </row>
    <row r="73" spans="1:4" ht="15">
      <c r="A73" s="294">
        <v>414400101</v>
      </c>
      <c r="B73" s="311" t="s">
        <v>451</v>
      </c>
      <c r="C73" s="297">
        <v>-858965.62</v>
      </c>
      <c r="D73" s="143"/>
    </row>
    <row r="74" spans="1:4" ht="15">
      <c r="A74" s="294">
        <v>414400102</v>
      </c>
      <c r="B74" s="311" t="s">
        <v>452</v>
      </c>
      <c r="C74" s="297">
        <v>-105779.44</v>
      </c>
      <c r="D74" s="143"/>
    </row>
    <row r="75" spans="1:4" ht="15">
      <c r="A75" s="294">
        <v>414400103</v>
      </c>
      <c r="B75" s="311" t="s">
        <v>453</v>
      </c>
      <c r="C75" s="297">
        <v>-44847.03</v>
      </c>
      <c r="D75" s="143"/>
    </row>
    <row r="76" spans="1:4" ht="15">
      <c r="A76" s="294">
        <v>414400104</v>
      </c>
      <c r="B76" s="311" t="s">
        <v>454</v>
      </c>
      <c r="C76" s="297">
        <v>-10763.74</v>
      </c>
      <c r="D76" s="143"/>
    </row>
    <row r="77" spans="1:4" ht="15">
      <c r="A77" s="294">
        <v>414400105</v>
      </c>
      <c r="B77" s="311" t="s">
        <v>455</v>
      </c>
      <c r="C77" s="297">
        <v>-2079876.77</v>
      </c>
      <c r="D77" s="143"/>
    </row>
    <row r="78" spans="1:4" ht="15">
      <c r="A78" s="294">
        <v>414400106</v>
      </c>
      <c r="B78" s="311" t="s">
        <v>456</v>
      </c>
      <c r="C78" s="297">
        <v>-71451.99</v>
      </c>
      <c r="D78" s="143"/>
    </row>
    <row r="79" spans="1:4" ht="15">
      <c r="A79" s="294">
        <v>414400107</v>
      </c>
      <c r="B79" s="311" t="s">
        <v>457</v>
      </c>
      <c r="C79" s="297">
        <v>-4695.01</v>
      </c>
      <c r="D79" s="143"/>
    </row>
    <row r="80" spans="1:4" ht="15">
      <c r="A80" s="294">
        <v>414400108</v>
      </c>
      <c r="B80" s="311" t="s">
        <v>458</v>
      </c>
      <c r="C80" s="297">
        <v>-3552.93</v>
      </c>
      <c r="D80" s="143"/>
    </row>
    <row r="81" spans="1:4" ht="15">
      <c r="A81" s="294">
        <v>414400109</v>
      </c>
      <c r="B81" s="311" t="s">
        <v>459</v>
      </c>
      <c r="C81" s="297">
        <v>-779.09</v>
      </c>
      <c r="D81" s="143"/>
    </row>
    <row r="82" spans="1:4" ht="15">
      <c r="A82" s="294">
        <v>414400110</v>
      </c>
      <c r="B82" s="311" t="s">
        <v>460</v>
      </c>
      <c r="C82" s="297">
        <v>-207069.32</v>
      </c>
      <c r="D82" s="143"/>
    </row>
    <row r="83" spans="1:4" ht="15">
      <c r="A83" s="294">
        <v>414500102</v>
      </c>
      <c r="B83" s="311" t="s">
        <v>452</v>
      </c>
      <c r="C83" s="297">
        <v>-212.29</v>
      </c>
      <c r="D83" s="143"/>
    </row>
    <row r="84" spans="1:4" ht="15">
      <c r="A84" s="294">
        <v>414500107</v>
      </c>
      <c r="B84" s="311" t="s">
        <v>457</v>
      </c>
      <c r="C84" s="297">
        <v>-41.99</v>
      </c>
      <c r="D84" s="143"/>
    </row>
    <row r="85" spans="1:4" ht="15">
      <c r="A85" s="294">
        <v>414500108</v>
      </c>
      <c r="B85" s="311" t="s">
        <v>458</v>
      </c>
      <c r="C85" s="297">
        <v>-16.78</v>
      </c>
      <c r="D85" s="143"/>
    </row>
    <row r="86" spans="1:4" ht="15">
      <c r="A86" s="294">
        <v>415100101</v>
      </c>
      <c r="B86" s="311" t="s">
        <v>461</v>
      </c>
      <c r="C86" s="297">
        <v>-400</v>
      </c>
      <c r="D86" s="143"/>
    </row>
    <row r="87" spans="1:4" ht="15">
      <c r="A87" s="294">
        <v>415100104</v>
      </c>
      <c r="B87" s="311" t="s">
        <v>462</v>
      </c>
      <c r="C87" s="297">
        <v>-990</v>
      </c>
      <c r="D87" s="143"/>
    </row>
    <row r="88" spans="1:4" ht="15">
      <c r="A88" s="294">
        <v>415100106</v>
      </c>
      <c r="B88" s="311" t="s">
        <v>463</v>
      </c>
      <c r="C88" s="297">
        <v>-900</v>
      </c>
      <c r="D88" s="143"/>
    </row>
    <row r="89" spans="1:4" ht="15">
      <c r="A89" s="294">
        <v>415100107</v>
      </c>
      <c r="B89" s="311" t="s">
        <v>464</v>
      </c>
      <c r="C89" s="297">
        <v>-3000</v>
      </c>
      <c r="D89" s="143"/>
    </row>
    <row r="90" spans="1:4" ht="15">
      <c r="A90" s="294">
        <v>415100201</v>
      </c>
      <c r="B90" s="311" t="s">
        <v>465</v>
      </c>
      <c r="C90" s="297">
        <v>-34940</v>
      </c>
      <c r="D90" s="143"/>
    </row>
    <row r="91" spans="1:4" ht="15">
      <c r="A91" s="294">
        <v>415100202</v>
      </c>
      <c r="B91" s="311" t="s">
        <v>466</v>
      </c>
      <c r="C91" s="297">
        <v>-12780</v>
      </c>
      <c r="D91" s="143"/>
    </row>
    <row r="92" spans="1:4" ht="15">
      <c r="A92" s="294">
        <v>415100204</v>
      </c>
      <c r="B92" s="311" t="s">
        <v>467</v>
      </c>
      <c r="C92" s="297">
        <v>-600</v>
      </c>
      <c r="D92" s="143"/>
    </row>
    <row r="93" spans="1:4" ht="15">
      <c r="A93" s="294">
        <v>415100801</v>
      </c>
      <c r="B93" s="311" t="s">
        <v>468</v>
      </c>
      <c r="C93" s="297">
        <v>-100471.67</v>
      </c>
      <c r="D93" s="143"/>
    </row>
    <row r="94" spans="1:4" ht="15">
      <c r="A94" s="294">
        <v>415200502</v>
      </c>
      <c r="B94" s="311" t="s">
        <v>469</v>
      </c>
      <c r="C94" s="297">
        <v>-18037.46</v>
      </c>
      <c r="D94" s="143"/>
    </row>
    <row r="95" spans="1:4" ht="15">
      <c r="A95" s="294">
        <v>415200503</v>
      </c>
      <c r="B95" s="311" t="s">
        <v>470</v>
      </c>
      <c r="C95" s="297">
        <v>-6223.2</v>
      </c>
      <c r="D95" s="143"/>
    </row>
    <row r="96" spans="1:4" ht="15">
      <c r="A96" s="294">
        <v>415900601</v>
      </c>
      <c r="B96" s="311" t="s">
        <v>471</v>
      </c>
      <c r="C96" s="297">
        <v>-6346</v>
      </c>
      <c r="D96" s="143"/>
    </row>
    <row r="97" spans="1:4" ht="15">
      <c r="A97" s="294">
        <v>415900701</v>
      </c>
      <c r="B97" s="311" t="s">
        <v>472</v>
      </c>
      <c r="C97" s="297">
        <v>-226127.25</v>
      </c>
      <c r="D97" s="143"/>
    </row>
    <row r="98" spans="1:4" ht="15">
      <c r="A98" s="294">
        <v>415900702</v>
      </c>
      <c r="B98" s="311" t="s">
        <v>473</v>
      </c>
      <c r="C98" s="297">
        <v>-197116.1</v>
      </c>
      <c r="D98" s="143"/>
    </row>
    <row r="99" spans="1:4" ht="15">
      <c r="A99" s="294">
        <v>415900703</v>
      </c>
      <c r="B99" s="311" t="s">
        <v>474</v>
      </c>
      <c r="C99" s="297">
        <v>-2966</v>
      </c>
      <c r="D99" s="143"/>
    </row>
    <row r="100" spans="1:4" ht="15">
      <c r="A100" s="294">
        <v>415900704</v>
      </c>
      <c r="B100" s="311" t="s">
        <v>475</v>
      </c>
      <c r="C100" s="297">
        <v>-14382.5</v>
      </c>
      <c r="D100" s="143"/>
    </row>
    <row r="101" spans="1:4" ht="15">
      <c r="A101" s="294">
        <v>415900707</v>
      </c>
      <c r="B101" s="311" t="s">
        <v>476</v>
      </c>
      <c r="C101" s="297">
        <v>-6035</v>
      </c>
      <c r="D101" s="143"/>
    </row>
    <row r="102" spans="1:4" ht="15">
      <c r="A102" s="294">
        <v>415900709</v>
      </c>
      <c r="B102" s="311" t="s">
        <v>477</v>
      </c>
      <c r="C102" s="297">
        <v>-1800</v>
      </c>
      <c r="D102" s="143"/>
    </row>
    <row r="103" spans="1:4" ht="15">
      <c r="A103" s="294">
        <v>416200302</v>
      </c>
      <c r="B103" s="311" t="s">
        <v>478</v>
      </c>
      <c r="C103" s="297">
        <v>-36193.74</v>
      </c>
      <c r="D103" s="143"/>
    </row>
    <row r="104" spans="1:4" ht="15">
      <c r="A104" s="294">
        <v>416200303</v>
      </c>
      <c r="B104" s="311" t="s">
        <v>479</v>
      </c>
      <c r="C104" s="297">
        <v>-75972.51</v>
      </c>
      <c r="D104" s="143"/>
    </row>
    <row r="105" spans="1:4" ht="15">
      <c r="A105" s="294">
        <v>416200306</v>
      </c>
      <c r="B105" s="311" t="s">
        <v>480</v>
      </c>
      <c r="C105" s="297">
        <v>-47672</v>
      </c>
      <c r="D105" s="143"/>
    </row>
    <row r="106" spans="1:4" ht="15">
      <c r="A106" s="294">
        <v>416200309</v>
      </c>
      <c r="B106" s="311" t="s">
        <v>481</v>
      </c>
      <c r="C106" s="297">
        <v>-10927.54</v>
      </c>
      <c r="D106" s="143"/>
    </row>
    <row r="107" spans="1:4" ht="15">
      <c r="A107" s="294">
        <v>416400902</v>
      </c>
      <c r="B107" s="311" t="s">
        <v>482</v>
      </c>
      <c r="C107" s="297">
        <v>-46942.16</v>
      </c>
      <c r="D107" s="143"/>
    </row>
    <row r="108" spans="1:4" ht="15">
      <c r="A108" s="294">
        <v>416900201</v>
      </c>
      <c r="B108" s="311" t="s">
        <v>483</v>
      </c>
      <c r="C108" s="297">
        <v>-33906.93</v>
      </c>
      <c r="D108" s="143"/>
    </row>
    <row r="109" spans="1:4" ht="15">
      <c r="A109" s="294">
        <v>416900202</v>
      </c>
      <c r="B109" s="311" t="s">
        <v>484</v>
      </c>
      <c r="C109" s="297">
        <v>-8031.46</v>
      </c>
      <c r="D109" s="143"/>
    </row>
    <row r="110" spans="1:4" ht="15">
      <c r="A110" s="294">
        <v>416900203</v>
      </c>
      <c r="B110" s="311" t="s">
        <v>485</v>
      </c>
      <c r="C110" s="297">
        <v>-152468.77</v>
      </c>
      <c r="D110" s="143"/>
    </row>
    <row r="111" spans="1:4" ht="15">
      <c r="A111" s="294">
        <v>416900204</v>
      </c>
      <c r="B111" s="311" t="s">
        <v>486</v>
      </c>
      <c r="C111" s="297">
        <v>-43659.61</v>
      </c>
      <c r="D111" s="143"/>
    </row>
    <row r="112" spans="1:4" ht="15">
      <c r="A112" s="294">
        <v>416900402</v>
      </c>
      <c r="B112" s="311" t="s">
        <v>487</v>
      </c>
      <c r="C112" s="297">
        <v>-1500</v>
      </c>
      <c r="D112" s="143"/>
    </row>
    <row r="113" spans="1:4" ht="15">
      <c r="A113" s="294">
        <v>416900403</v>
      </c>
      <c r="B113" s="311" t="s">
        <v>488</v>
      </c>
      <c r="C113" s="297">
        <v>-47322</v>
      </c>
      <c r="D113" s="143"/>
    </row>
    <row r="114" spans="1:4" ht="15">
      <c r="A114" s="294">
        <v>416900405</v>
      </c>
      <c r="B114" s="311" t="s">
        <v>489</v>
      </c>
      <c r="C114" s="297">
        <v>-1300</v>
      </c>
      <c r="D114" s="143"/>
    </row>
    <row r="115" spans="1:4" ht="15">
      <c r="A115" s="294">
        <v>416900406</v>
      </c>
      <c r="B115" s="311" t="s">
        <v>490</v>
      </c>
      <c r="C115" s="297">
        <v>-18000</v>
      </c>
      <c r="D115" s="143"/>
    </row>
    <row r="116" spans="1:4" ht="15">
      <c r="A116" s="294">
        <v>416900502</v>
      </c>
      <c r="B116" s="311" t="s">
        <v>491</v>
      </c>
      <c r="C116" s="297">
        <v>-3500</v>
      </c>
      <c r="D116" s="143"/>
    </row>
    <row r="117" spans="1:4" ht="15">
      <c r="A117" s="294">
        <v>416900503</v>
      </c>
      <c r="B117" s="311" t="s">
        <v>492</v>
      </c>
      <c r="C117" s="297">
        <v>-1500</v>
      </c>
      <c r="D117" s="143"/>
    </row>
    <row r="118" spans="1:4" ht="15">
      <c r="A118" s="294">
        <v>416900601</v>
      </c>
      <c r="B118" s="311" t="s">
        <v>493</v>
      </c>
      <c r="C118" s="297">
        <v>-39980</v>
      </c>
      <c r="D118" s="143"/>
    </row>
    <row r="119" spans="1:4" ht="15">
      <c r="A119" s="294">
        <v>416900602</v>
      </c>
      <c r="B119" s="311" t="s">
        <v>494</v>
      </c>
      <c r="C119" s="297">
        <v>-6700</v>
      </c>
      <c r="D119" s="143"/>
    </row>
    <row r="120" spans="1:4" ht="15">
      <c r="A120" s="294">
        <v>416900701</v>
      </c>
      <c r="B120" s="311" t="s">
        <v>495</v>
      </c>
      <c r="C120" s="297">
        <v>-343930</v>
      </c>
      <c r="D120" s="143"/>
    </row>
    <row r="121" spans="1:4" ht="15">
      <c r="A121" s="294">
        <v>416900801</v>
      </c>
      <c r="B121" s="311" t="s">
        <v>496</v>
      </c>
      <c r="C121" s="297">
        <v>-8000</v>
      </c>
      <c r="D121" s="143"/>
    </row>
    <row r="122" spans="1:4" ht="15">
      <c r="A122" s="294">
        <v>416900802</v>
      </c>
      <c r="B122" s="311" t="s">
        <v>497</v>
      </c>
      <c r="C122" s="297">
        <v>-3600</v>
      </c>
      <c r="D122" s="143"/>
    </row>
    <row r="123" spans="1:4" ht="15">
      <c r="A123" s="294">
        <v>416900803</v>
      </c>
      <c r="B123" s="311" t="s">
        <v>498</v>
      </c>
      <c r="C123" s="297">
        <v>-5400</v>
      </c>
      <c r="D123" s="143"/>
    </row>
    <row r="124" spans="1:4" ht="15">
      <c r="A124" s="294">
        <v>416906109</v>
      </c>
      <c r="B124" s="311" t="s">
        <v>499</v>
      </c>
      <c r="C124" s="297">
        <v>-314602.55</v>
      </c>
      <c r="D124" s="143"/>
    </row>
    <row r="125" spans="1:4" ht="15">
      <c r="A125" s="294">
        <v>417100104</v>
      </c>
      <c r="B125" s="311" t="s">
        <v>500</v>
      </c>
      <c r="C125" s="297">
        <v>-37959.94</v>
      </c>
      <c r="D125" s="143"/>
    </row>
    <row r="126" spans="1:4" ht="15">
      <c r="A126" s="294">
        <v>417300101</v>
      </c>
      <c r="B126" s="311" t="s">
        <v>501</v>
      </c>
      <c r="C126" s="297">
        <v>-47794.78</v>
      </c>
      <c r="D126" s="143"/>
    </row>
    <row r="127" spans="1:4" ht="15">
      <c r="A127" s="294">
        <v>417300102</v>
      </c>
      <c r="B127" s="311" t="s">
        <v>502</v>
      </c>
      <c r="C127" s="297">
        <v>-25437.33</v>
      </c>
      <c r="D127" s="143"/>
    </row>
    <row r="128" spans="1:4" ht="15">
      <c r="A128" s="294">
        <v>417300103</v>
      </c>
      <c r="B128" s="311" t="s">
        <v>503</v>
      </c>
      <c r="C128" s="297">
        <v>-117075.32</v>
      </c>
      <c r="D128" s="143"/>
    </row>
    <row r="129" spans="1:4" ht="15">
      <c r="A129" s="441" t="s">
        <v>504</v>
      </c>
      <c r="B129" s="442"/>
      <c r="C129" s="313">
        <f>SUM(C8:C128)</f>
        <v>-16292191.919999998</v>
      </c>
      <c r="D129" s="143"/>
    </row>
    <row r="130" spans="1:4" ht="15">
      <c r="A130" s="294">
        <v>421100101</v>
      </c>
      <c r="B130" s="311" t="s">
        <v>505</v>
      </c>
      <c r="C130" s="297">
        <v>-20852826.25</v>
      </c>
      <c r="D130" s="143"/>
    </row>
    <row r="131" spans="1:4" ht="15">
      <c r="A131" s="294">
        <v>421100102</v>
      </c>
      <c r="B131" s="311" t="s">
        <v>506</v>
      </c>
      <c r="C131" s="297">
        <v>-10676.6</v>
      </c>
      <c r="D131" s="143"/>
    </row>
    <row r="132" spans="1:4" ht="15">
      <c r="A132" s="294">
        <v>421100103</v>
      </c>
      <c r="B132" s="311" t="s">
        <v>507</v>
      </c>
      <c r="C132" s="297">
        <v>-2327148.13</v>
      </c>
      <c r="D132" s="143"/>
    </row>
    <row r="133" spans="1:4" ht="15">
      <c r="A133" s="294">
        <v>421100104</v>
      </c>
      <c r="B133" s="311" t="s">
        <v>508</v>
      </c>
      <c r="C133" s="297">
        <v>-678327.58</v>
      </c>
      <c r="D133" s="143"/>
    </row>
    <row r="134" spans="1:4" ht="15">
      <c r="A134" s="294">
        <v>421100105</v>
      </c>
      <c r="B134" s="311" t="s">
        <v>509</v>
      </c>
      <c r="C134" s="297">
        <v>-358022.78</v>
      </c>
      <c r="D134" s="143"/>
    </row>
    <row r="135" spans="1:4" ht="15">
      <c r="A135" s="294">
        <v>421100106</v>
      </c>
      <c r="B135" s="311" t="s">
        <v>510</v>
      </c>
      <c r="C135" s="297">
        <v>-18474566.58</v>
      </c>
      <c r="D135" s="143"/>
    </row>
    <row r="136" spans="1:4" ht="15">
      <c r="A136" s="294">
        <v>421100107</v>
      </c>
      <c r="B136" s="311" t="s">
        <v>511</v>
      </c>
      <c r="C136" s="297">
        <v>-682641.21</v>
      </c>
      <c r="D136" s="143"/>
    </row>
    <row r="137" spans="1:4" ht="15">
      <c r="A137" s="294">
        <v>421100108</v>
      </c>
      <c r="B137" s="311" t="s">
        <v>512</v>
      </c>
      <c r="C137" s="297">
        <v>-911172.61</v>
      </c>
      <c r="D137" s="143"/>
    </row>
    <row r="138" spans="1:4" ht="15">
      <c r="A138" s="294">
        <v>421200101</v>
      </c>
      <c r="B138" s="311" t="s">
        <v>513</v>
      </c>
      <c r="C138" s="297">
        <v>-20970395</v>
      </c>
      <c r="D138" s="143"/>
    </row>
    <row r="139" spans="1:4" ht="15">
      <c r="A139" s="294">
        <v>421200201</v>
      </c>
      <c r="B139" s="311" t="s">
        <v>514</v>
      </c>
      <c r="C139" s="297">
        <v>-11692274</v>
      </c>
      <c r="D139" s="143"/>
    </row>
    <row r="140" spans="1:4" ht="15">
      <c r="A140" s="294">
        <v>421300101</v>
      </c>
      <c r="B140" s="311" t="s">
        <v>515</v>
      </c>
      <c r="C140" s="297">
        <v>-10202938.77</v>
      </c>
      <c r="D140" s="143"/>
    </row>
    <row r="141" spans="1:4" ht="15">
      <c r="A141" s="294">
        <v>421300201</v>
      </c>
      <c r="B141" s="311" t="s">
        <v>516</v>
      </c>
      <c r="C141" s="297">
        <v>-3347958.72</v>
      </c>
      <c r="D141" s="143"/>
    </row>
    <row r="142" spans="1:4" ht="15">
      <c r="A142" s="294">
        <v>421300301</v>
      </c>
      <c r="B142" s="311" t="s">
        <v>517</v>
      </c>
      <c r="C142" s="297">
        <v>-10470723.57</v>
      </c>
      <c r="D142" s="143"/>
    </row>
    <row r="143" spans="1:4" ht="15">
      <c r="A143" s="294">
        <v>421300401</v>
      </c>
      <c r="B143" s="311" t="s">
        <v>518</v>
      </c>
      <c r="C143" s="297">
        <v>-2345424.92</v>
      </c>
      <c r="D143" s="143"/>
    </row>
    <row r="144" spans="1:4" ht="15">
      <c r="A144" s="443" t="s">
        <v>519</v>
      </c>
      <c r="B144" s="442"/>
      <c r="C144" s="312">
        <f>SUM(C130:C143)</f>
        <v>-103325096.72000001</v>
      </c>
      <c r="D144" s="143"/>
    </row>
    <row r="145" spans="1:4" s="19" customFormat="1" ht="15" customHeight="1">
      <c r="A145" s="444" t="s">
        <v>55</v>
      </c>
      <c r="B145" s="445"/>
      <c r="C145" s="314">
        <f>C129+C144</f>
        <v>-119617288.64000002</v>
      </c>
      <c r="D145" s="147"/>
    </row>
    <row r="146" spans="1:4" s="19" customFormat="1" ht="11.25">
      <c r="A146" s="165"/>
      <c r="B146" s="165"/>
      <c r="C146" s="27"/>
      <c r="D146" s="27"/>
    </row>
    <row r="147" spans="1:4" s="19" customFormat="1" ht="11.25">
      <c r="A147" s="165"/>
      <c r="B147" s="165"/>
      <c r="C147" s="27"/>
      <c r="D147" s="27"/>
    </row>
    <row r="148" spans="1:4" ht="11.25">
      <c r="A148" s="166"/>
      <c r="B148" s="166"/>
      <c r="C148" s="120"/>
      <c r="D148" s="120"/>
    </row>
    <row r="149" spans="1:4" ht="11.25">
      <c r="A149" s="166"/>
      <c r="B149" s="166"/>
      <c r="C149" s="120"/>
      <c r="D149" s="120"/>
    </row>
    <row r="150" spans="1:4" ht="11.25">
      <c r="A150" s="166"/>
      <c r="B150" s="166"/>
      <c r="C150" s="120"/>
      <c r="D150" s="120"/>
    </row>
    <row r="151" spans="1:4" ht="11.25">
      <c r="A151" s="166"/>
      <c r="B151" s="166"/>
      <c r="C151" s="120"/>
      <c r="D151" s="120"/>
    </row>
    <row r="152" spans="1:4" ht="11.25">
      <c r="A152" s="166"/>
      <c r="B152" s="166"/>
      <c r="C152" s="120"/>
      <c r="D152" s="120"/>
    </row>
    <row r="153" spans="1:4" ht="11.25">
      <c r="A153" s="166"/>
      <c r="B153" s="166"/>
      <c r="C153" s="120"/>
      <c r="D153" s="120"/>
    </row>
    <row r="154" spans="1:4" ht="11.25">
      <c r="A154" s="166"/>
      <c r="B154" s="166"/>
      <c r="C154" s="120"/>
      <c r="D154" s="120"/>
    </row>
    <row r="155" spans="1:4" ht="11.25">
      <c r="A155" s="166"/>
      <c r="B155" s="166"/>
      <c r="C155" s="120"/>
      <c r="D155" s="120"/>
    </row>
    <row r="156" spans="1:4" ht="11.25">
      <c r="A156" s="166"/>
      <c r="B156" s="166"/>
      <c r="C156" s="120"/>
      <c r="D156" s="120"/>
    </row>
    <row r="157" spans="1:4" ht="11.25">
      <c r="A157" s="166"/>
      <c r="B157" s="166"/>
      <c r="C157" s="120"/>
      <c r="D157" s="120"/>
    </row>
    <row r="158" spans="1:4" ht="11.25">
      <c r="A158" s="166"/>
      <c r="B158" s="166"/>
      <c r="C158" s="120"/>
      <c r="D158" s="120"/>
    </row>
    <row r="159" spans="1:4" ht="11.25">
      <c r="A159" s="166"/>
      <c r="B159" s="166"/>
      <c r="C159" s="120"/>
      <c r="D159" s="120"/>
    </row>
    <row r="160" spans="1:4" ht="11.25">
      <c r="A160" s="166"/>
      <c r="B160" s="166"/>
      <c r="C160" s="120"/>
      <c r="D160" s="120"/>
    </row>
    <row r="161" spans="1:4" ht="11.25">
      <c r="A161" s="166"/>
      <c r="B161" s="166"/>
      <c r="C161" s="120"/>
      <c r="D161" s="120"/>
    </row>
    <row r="162" spans="1:4" ht="11.25">
      <c r="A162" s="166"/>
      <c r="B162" s="166"/>
      <c r="C162" s="120"/>
      <c r="D162" s="120"/>
    </row>
    <row r="163" spans="1:4" ht="11.25">
      <c r="A163" s="166"/>
      <c r="B163" s="166"/>
      <c r="C163" s="120"/>
      <c r="D163" s="120"/>
    </row>
    <row r="164" spans="1:4" ht="11.25">
      <c r="A164" s="166"/>
      <c r="B164" s="166"/>
      <c r="C164" s="120"/>
      <c r="D164" s="120"/>
    </row>
    <row r="165" spans="1:4" ht="11.25">
      <c r="A165" s="166"/>
      <c r="B165" s="166"/>
      <c r="C165" s="120"/>
      <c r="D165" s="120"/>
    </row>
    <row r="166" spans="1:4" ht="11.25">
      <c r="A166" s="166"/>
      <c r="B166" s="166"/>
      <c r="C166" s="120"/>
      <c r="D166" s="120"/>
    </row>
    <row r="167" spans="1:4" ht="11.25">
      <c r="A167" s="166"/>
      <c r="B167" s="166"/>
      <c r="C167" s="120"/>
      <c r="D167" s="120"/>
    </row>
    <row r="168" spans="1:4" ht="11.25">
      <c r="A168" s="166"/>
      <c r="B168" s="166"/>
      <c r="C168" s="120"/>
      <c r="D168" s="120"/>
    </row>
    <row r="169" spans="1:4" ht="11.25">
      <c r="A169" s="166"/>
      <c r="B169" s="166"/>
      <c r="C169" s="120"/>
      <c r="D169" s="120"/>
    </row>
    <row r="170" spans="1:4" ht="11.25">
      <c r="A170" s="166"/>
      <c r="B170" s="166"/>
      <c r="C170" s="120"/>
      <c r="D170" s="120"/>
    </row>
    <row r="171" spans="1:4" ht="11.25">
      <c r="A171" s="166"/>
      <c r="B171" s="166"/>
      <c r="C171" s="120"/>
      <c r="D171" s="120"/>
    </row>
    <row r="172" spans="1:4" ht="11.25">
      <c r="A172" s="166"/>
      <c r="B172" s="166"/>
      <c r="C172" s="120"/>
      <c r="D172" s="120"/>
    </row>
    <row r="173" spans="1:4" ht="11.25">
      <c r="A173" s="166"/>
      <c r="B173" s="166"/>
      <c r="C173" s="120"/>
      <c r="D173" s="120"/>
    </row>
    <row r="174" spans="1:4" ht="11.25">
      <c r="A174" s="166"/>
      <c r="B174" s="166"/>
      <c r="C174" s="120"/>
      <c r="D174" s="120"/>
    </row>
    <row r="175" spans="1:4" ht="11.25">
      <c r="A175" s="166"/>
      <c r="B175" s="166"/>
      <c r="C175" s="120"/>
      <c r="D175" s="120"/>
    </row>
    <row r="176" spans="1:4" ht="11.25">
      <c r="A176" s="166"/>
      <c r="B176" s="166"/>
      <c r="C176" s="120"/>
      <c r="D176" s="120"/>
    </row>
    <row r="177" spans="1:4" ht="11.25">
      <c r="A177" s="166"/>
      <c r="B177" s="166"/>
      <c r="C177" s="120"/>
      <c r="D177" s="120"/>
    </row>
    <row r="178" spans="1:4" ht="11.25">
      <c r="A178" s="166"/>
      <c r="B178" s="166"/>
      <c r="C178" s="120"/>
      <c r="D178" s="120"/>
    </row>
    <row r="179" spans="1:4" ht="11.25">
      <c r="A179" s="166"/>
      <c r="B179" s="166"/>
      <c r="C179" s="120"/>
      <c r="D179" s="120"/>
    </row>
    <row r="180" spans="1:4" ht="11.25">
      <c r="A180" s="166"/>
      <c r="B180" s="166"/>
      <c r="C180" s="120"/>
      <c r="D180" s="120"/>
    </row>
    <row r="181" spans="1:4" ht="11.25">
      <c r="A181" s="166"/>
      <c r="B181" s="166"/>
      <c r="C181" s="120"/>
      <c r="D181" s="120"/>
    </row>
    <row r="182" spans="1:4" ht="11.25">
      <c r="A182" s="166"/>
      <c r="B182" s="166"/>
      <c r="C182" s="120"/>
      <c r="D182" s="120"/>
    </row>
    <row r="183" spans="1:4" ht="11.25">
      <c r="A183" s="166"/>
      <c r="B183" s="166"/>
      <c r="C183" s="120"/>
      <c r="D183" s="120"/>
    </row>
    <row r="184" spans="1:4" ht="11.25">
      <c r="A184" s="166"/>
      <c r="B184" s="166"/>
      <c r="C184" s="120"/>
      <c r="D184" s="120"/>
    </row>
    <row r="185" spans="1:4" ht="11.25">
      <c r="A185" s="166"/>
      <c r="B185" s="166"/>
      <c r="C185" s="120"/>
      <c r="D185" s="120"/>
    </row>
    <row r="186" spans="1:4" ht="11.25">
      <c r="A186" s="166"/>
      <c r="B186" s="166"/>
      <c r="C186" s="120"/>
      <c r="D186" s="120"/>
    </row>
    <row r="187" spans="1:4" ht="11.25">
      <c r="A187" s="166"/>
      <c r="B187" s="166"/>
      <c r="C187" s="120"/>
      <c r="D187" s="120"/>
    </row>
    <row r="188" spans="1:4" ht="11.25">
      <c r="A188" s="166"/>
      <c r="B188" s="166"/>
      <c r="C188" s="120"/>
      <c r="D188" s="120"/>
    </row>
    <row r="189" spans="1:4" ht="11.25">
      <c r="A189" s="166"/>
      <c r="B189" s="166"/>
      <c r="C189" s="120"/>
      <c r="D189" s="120"/>
    </row>
    <row r="190" spans="1:4" ht="11.25">
      <c r="A190" s="166"/>
      <c r="B190" s="166"/>
      <c r="C190" s="120"/>
      <c r="D190" s="120"/>
    </row>
    <row r="191" spans="1:4" ht="11.25">
      <c r="A191" s="166"/>
      <c r="B191" s="166"/>
      <c r="C191" s="120"/>
      <c r="D191" s="120"/>
    </row>
    <row r="192" spans="1:4" ht="11.25">
      <c r="A192" s="166"/>
      <c r="B192" s="166"/>
      <c r="C192" s="120"/>
      <c r="D192" s="120"/>
    </row>
    <row r="193" spans="1:4" ht="11.25">
      <c r="A193" s="166"/>
      <c r="B193" s="166"/>
      <c r="C193" s="120"/>
      <c r="D193" s="120"/>
    </row>
    <row r="194" spans="1:4" ht="11.25">
      <c r="A194" s="166"/>
      <c r="B194" s="166"/>
      <c r="C194" s="120"/>
      <c r="D194" s="120"/>
    </row>
    <row r="195" spans="1:4" ht="11.25">
      <c r="A195" s="166"/>
      <c r="B195" s="166"/>
      <c r="C195" s="120"/>
      <c r="D195" s="120"/>
    </row>
    <row r="196" spans="1:4" ht="11.25">
      <c r="A196" s="166"/>
      <c r="B196" s="166"/>
      <c r="C196" s="120"/>
      <c r="D196" s="120"/>
    </row>
    <row r="197" spans="1:4" ht="11.25">
      <c r="A197" s="166"/>
      <c r="B197" s="166"/>
      <c r="C197" s="120"/>
      <c r="D197" s="120"/>
    </row>
    <row r="198" spans="1:4" ht="11.25">
      <c r="A198" s="166"/>
      <c r="B198" s="166"/>
      <c r="C198" s="120"/>
      <c r="D198" s="120"/>
    </row>
    <row r="199" spans="1:4" ht="11.25">
      <c r="A199" s="166"/>
      <c r="B199" s="166"/>
      <c r="C199" s="120"/>
      <c r="D199" s="120"/>
    </row>
    <row r="200" spans="1:4" ht="11.25">
      <c r="A200" s="166"/>
      <c r="B200" s="166"/>
      <c r="C200" s="120"/>
      <c r="D200" s="120"/>
    </row>
    <row r="201" spans="1:4" ht="11.25">
      <c r="A201" s="166"/>
      <c r="B201" s="166"/>
      <c r="C201" s="120"/>
      <c r="D201" s="120"/>
    </row>
    <row r="202" spans="1:4" ht="11.25">
      <c r="A202" s="166"/>
      <c r="B202" s="166"/>
      <c r="C202" s="120"/>
      <c r="D202" s="120"/>
    </row>
    <row r="203" spans="1:4" ht="11.25">
      <c r="A203" s="166"/>
      <c r="B203" s="166"/>
      <c r="C203" s="120"/>
      <c r="D203" s="120"/>
    </row>
    <row r="204" spans="1:4" ht="11.25">
      <c r="A204" s="166"/>
      <c r="B204" s="166"/>
      <c r="C204" s="120"/>
      <c r="D204" s="120"/>
    </row>
    <row r="205" spans="1:4" ht="11.25">
      <c r="A205" s="166"/>
      <c r="B205" s="166"/>
      <c r="C205" s="120"/>
      <c r="D205" s="120"/>
    </row>
    <row r="206" spans="1:4" ht="11.25">
      <c r="A206" s="166"/>
      <c r="B206" s="166"/>
      <c r="C206" s="120"/>
      <c r="D206" s="120"/>
    </row>
    <row r="207" spans="1:4" ht="11.25">
      <c r="A207" s="166"/>
      <c r="B207" s="166"/>
      <c r="C207" s="120"/>
      <c r="D207" s="120"/>
    </row>
    <row r="208" spans="1:4" ht="11.25">
      <c r="A208" s="166"/>
      <c r="B208" s="166"/>
      <c r="C208" s="120"/>
      <c r="D208" s="120"/>
    </row>
    <row r="209" spans="1:4" ht="11.25">
      <c r="A209" s="166"/>
      <c r="B209" s="166"/>
      <c r="C209" s="120"/>
      <c r="D209" s="120"/>
    </row>
    <row r="210" spans="1:4" ht="11.25">
      <c r="A210" s="166"/>
      <c r="B210" s="166"/>
      <c r="C210" s="120"/>
      <c r="D210" s="120"/>
    </row>
    <row r="211" spans="1:4" ht="11.25">
      <c r="A211" s="166"/>
      <c r="B211" s="166"/>
      <c r="C211" s="120"/>
      <c r="D211" s="120"/>
    </row>
    <row r="212" spans="1:4" ht="11.25">
      <c r="A212" s="166"/>
      <c r="B212" s="166"/>
      <c r="C212" s="120"/>
      <c r="D212" s="120"/>
    </row>
    <row r="213" spans="1:4" ht="11.25">
      <c r="A213" s="166"/>
      <c r="B213" s="166"/>
      <c r="C213" s="120"/>
      <c r="D213" s="120"/>
    </row>
    <row r="214" spans="1:4" ht="11.25">
      <c r="A214" s="166"/>
      <c r="B214" s="166"/>
      <c r="C214" s="120"/>
      <c r="D214" s="120"/>
    </row>
    <row r="215" spans="1:4" ht="11.25">
      <c r="A215" s="166"/>
      <c r="B215" s="166"/>
      <c r="C215" s="120"/>
      <c r="D215" s="120"/>
    </row>
    <row r="216" spans="1:4" ht="11.25">
      <c r="A216" s="166"/>
      <c r="B216" s="166"/>
      <c r="C216" s="120"/>
      <c r="D216" s="120"/>
    </row>
  </sheetData>
  <sheetProtection password="EAC2" sheet="1"/>
  <mergeCells count="3">
    <mergeCell ref="A129:B129"/>
    <mergeCell ref="A144:B144"/>
    <mergeCell ref="A145:B14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2"/>
  <sheetViews>
    <sheetView zoomScaleSheetLayoutView="100" zoomScalePageLayoutView="0" workbookViewId="0" topLeftCell="A1">
      <selection activeCell="D25" sqref="D25"/>
    </sheetView>
  </sheetViews>
  <sheetFormatPr defaultColWidth="11.421875" defaultRowHeight="15"/>
  <cols>
    <col min="1" max="1" width="20.7109375" style="8" customWidth="1"/>
    <col min="2" max="2" width="34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72" t="s">
        <v>46</v>
      </c>
      <c r="B1" s="72"/>
      <c r="C1" s="6"/>
      <c r="E1" s="7"/>
    </row>
    <row r="2" spans="1:3" ht="11.25">
      <c r="A2" s="72" t="s">
        <v>0</v>
      </c>
      <c r="B2" s="72"/>
      <c r="C2" s="6"/>
    </row>
    <row r="3" spans="1:5" ht="11.25">
      <c r="A3" s="41"/>
      <c r="B3" s="41"/>
      <c r="C3" s="73"/>
      <c r="D3" s="41"/>
      <c r="E3" s="41"/>
    </row>
    <row r="4" spans="1:5" ht="11.25">
      <c r="A4" s="41"/>
      <c r="B4" s="41"/>
      <c r="C4" s="73"/>
      <c r="D4" s="41"/>
      <c r="E4" s="41"/>
    </row>
    <row r="5" spans="1:5" ht="11.25" customHeight="1">
      <c r="A5" s="433" t="s">
        <v>191</v>
      </c>
      <c r="B5" s="435"/>
      <c r="C5" s="73"/>
      <c r="E5" s="12" t="s">
        <v>123</v>
      </c>
    </row>
    <row r="6" spans="1:5" ht="11.25">
      <c r="A6" s="76"/>
      <c r="B6" s="76"/>
      <c r="C6" s="77"/>
      <c r="D6" s="76"/>
      <c r="E6" s="97"/>
    </row>
    <row r="7" spans="1:5" ht="15" customHeight="1">
      <c r="A7" s="15" t="s">
        <v>49</v>
      </c>
      <c r="B7" s="16" t="s">
        <v>50</v>
      </c>
      <c r="C7" s="17" t="s">
        <v>51</v>
      </c>
      <c r="D7" s="24" t="s">
        <v>95</v>
      </c>
      <c r="E7" s="17" t="s">
        <v>64</v>
      </c>
    </row>
    <row r="8" spans="1:5" ht="11.25">
      <c r="A8" s="98"/>
      <c r="B8" s="98"/>
      <c r="C8" s="99"/>
      <c r="D8" s="48"/>
      <c r="E8" s="48"/>
    </row>
    <row r="9" spans="1:5" ht="11.25">
      <c r="A9" s="98"/>
      <c r="B9" s="98"/>
      <c r="C9" s="99"/>
      <c r="D9" s="48"/>
      <c r="E9" s="48"/>
    </row>
    <row r="10" spans="1:5" ht="11.25">
      <c r="A10" s="98"/>
      <c r="B10" s="98"/>
      <c r="C10" s="99"/>
      <c r="D10" s="48"/>
      <c r="E10" s="48"/>
    </row>
    <row r="11" spans="1:5" ht="11.25">
      <c r="A11" s="98"/>
      <c r="B11" s="98"/>
      <c r="C11" s="99"/>
      <c r="D11" s="48"/>
      <c r="E11" s="48"/>
    </row>
    <row r="12" spans="1:5" ht="11.25">
      <c r="A12" s="29"/>
      <c r="B12" s="29" t="s">
        <v>55</v>
      </c>
      <c r="C12" s="30">
        <f>SUM(C8:C11)</f>
        <v>0</v>
      </c>
      <c r="D12" s="78"/>
      <c r="E12" s="78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H116"/>
  <sheetViews>
    <sheetView zoomScaleSheetLayoutView="100" zoomScalePageLayoutView="0" workbookViewId="0" topLeftCell="A1">
      <selection activeCell="B117" sqref="B117"/>
    </sheetView>
  </sheetViews>
  <sheetFormatPr defaultColWidth="11.421875" defaultRowHeight="15"/>
  <cols>
    <col min="1" max="1" width="20.7109375" style="166" customWidth="1"/>
    <col min="2" max="2" width="43.57421875" style="166" customWidth="1"/>
    <col min="3" max="3" width="17.7109375" style="120" customWidth="1"/>
    <col min="4" max="4" width="17.7109375" style="204" customWidth="1"/>
    <col min="5" max="5" width="17.7109375" style="205" customWidth="1"/>
    <col min="6" max="8" width="11.421875" style="166" customWidth="1"/>
    <col min="9" max="16384" width="11.421875" style="8" customWidth="1"/>
  </cols>
  <sheetData>
    <row r="1" spans="1:5" s="41" customFormat="1" ht="11.25" customHeight="1">
      <c r="A1" s="72" t="s">
        <v>46</v>
      </c>
      <c r="B1" s="72"/>
      <c r="C1" s="73"/>
      <c r="D1" s="100"/>
      <c r="E1" s="7"/>
    </row>
    <row r="2" spans="1:5" s="41" customFormat="1" ht="11.25" customHeight="1">
      <c r="A2" s="72" t="s">
        <v>0</v>
      </c>
      <c r="B2" s="72"/>
      <c r="C2" s="73"/>
      <c r="D2" s="100"/>
      <c r="E2" s="101"/>
    </row>
    <row r="3" spans="3:5" s="41" customFormat="1" ht="10.5" customHeight="1">
      <c r="C3" s="73"/>
      <c r="D3" s="100"/>
      <c r="E3" s="101"/>
    </row>
    <row r="4" spans="3:5" s="41" customFormat="1" ht="10.5" customHeight="1">
      <c r="C4" s="73"/>
      <c r="D4" s="100"/>
      <c r="E4" s="101"/>
    </row>
    <row r="5" spans="1:5" s="41" customFormat="1" ht="11.25" customHeight="1">
      <c r="A5" s="10" t="s">
        <v>263</v>
      </c>
      <c r="B5" s="10"/>
      <c r="C5" s="73"/>
      <c r="D5" s="102"/>
      <c r="E5" s="103" t="s">
        <v>124</v>
      </c>
    </row>
    <row r="6" spans="1:8" ht="11.25" customHeight="1">
      <c r="A6" s="13"/>
      <c r="B6" s="13"/>
      <c r="C6" s="4"/>
      <c r="D6" s="104"/>
      <c r="E6" s="3"/>
      <c r="F6" s="8"/>
      <c r="G6" s="8"/>
      <c r="H6" s="8"/>
    </row>
    <row r="7" spans="1:8" ht="15" customHeight="1">
      <c r="A7" s="15" t="s">
        <v>49</v>
      </c>
      <c r="B7" s="16" t="s">
        <v>50</v>
      </c>
      <c r="C7" s="58" t="s">
        <v>51</v>
      </c>
      <c r="D7" s="105" t="s">
        <v>125</v>
      </c>
      <c r="E7" s="105" t="s">
        <v>126</v>
      </c>
      <c r="F7" s="8"/>
      <c r="G7" s="8"/>
      <c r="H7" s="8"/>
    </row>
    <row r="8" spans="1:5" ht="15">
      <c r="A8" s="294">
        <v>511101131</v>
      </c>
      <c r="B8" s="311" t="s">
        <v>520</v>
      </c>
      <c r="C8" s="297">
        <v>19764847.55</v>
      </c>
      <c r="D8" s="297">
        <v>23.1355</v>
      </c>
      <c r="E8" s="206"/>
    </row>
    <row r="9" spans="1:5" ht="15">
      <c r="A9" s="294">
        <v>511201211</v>
      </c>
      <c r="B9" s="311" t="s">
        <v>521</v>
      </c>
      <c r="C9" s="297">
        <v>197359.08</v>
      </c>
      <c r="D9" s="297">
        <v>0.231</v>
      </c>
      <c r="E9" s="206"/>
    </row>
    <row r="10" spans="1:5" ht="15">
      <c r="A10" s="294">
        <v>511201212</v>
      </c>
      <c r="B10" s="311" t="s">
        <v>522</v>
      </c>
      <c r="C10" s="297">
        <v>135233.34</v>
      </c>
      <c r="D10" s="297">
        <v>0.1583</v>
      </c>
      <c r="E10" s="206"/>
    </row>
    <row r="11" spans="1:5" ht="15">
      <c r="A11" s="294">
        <v>511201221</v>
      </c>
      <c r="B11" s="311" t="s">
        <v>523</v>
      </c>
      <c r="C11" s="297">
        <v>98200</v>
      </c>
      <c r="D11" s="297">
        <v>0.1149</v>
      </c>
      <c r="E11" s="206"/>
    </row>
    <row r="12" spans="1:5" ht="15">
      <c r="A12" s="294">
        <v>511301321</v>
      </c>
      <c r="B12" s="311" t="s">
        <v>524</v>
      </c>
      <c r="C12" s="297">
        <v>231965.78</v>
      </c>
      <c r="D12" s="297">
        <v>0.2715</v>
      </c>
      <c r="E12" s="206"/>
    </row>
    <row r="13" spans="1:5" ht="15">
      <c r="A13" s="294">
        <v>511301323</v>
      </c>
      <c r="B13" s="311" t="s">
        <v>525</v>
      </c>
      <c r="C13" s="297">
        <v>2117895.63</v>
      </c>
      <c r="D13" s="297">
        <v>2.4791</v>
      </c>
      <c r="E13" s="206"/>
    </row>
    <row r="14" spans="1:5" ht="15">
      <c r="A14" s="294">
        <v>511301331</v>
      </c>
      <c r="B14" s="311" t="s">
        <v>526</v>
      </c>
      <c r="C14" s="297">
        <v>73117.72</v>
      </c>
      <c r="D14" s="297">
        <v>0.0856</v>
      </c>
      <c r="E14" s="206"/>
    </row>
    <row r="15" spans="1:5" ht="15">
      <c r="A15" s="294">
        <v>511301342</v>
      </c>
      <c r="B15" s="311" t="s">
        <v>527</v>
      </c>
      <c r="C15" s="297">
        <v>276956.16</v>
      </c>
      <c r="D15" s="297">
        <v>0.3242</v>
      </c>
      <c r="E15" s="206"/>
    </row>
    <row r="16" spans="1:5" ht="15">
      <c r="A16" s="294">
        <v>511401413</v>
      </c>
      <c r="B16" s="311" t="s">
        <v>528</v>
      </c>
      <c r="C16" s="297">
        <v>2082906.24</v>
      </c>
      <c r="D16" s="297">
        <v>2.4381</v>
      </c>
      <c r="E16" s="206"/>
    </row>
    <row r="17" spans="1:5" ht="15">
      <c r="A17" s="294">
        <v>511401441</v>
      </c>
      <c r="B17" s="311" t="s">
        <v>529</v>
      </c>
      <c r="C17" s="297">
        <v>87679.56</v>
      </c>
      <c r="D17" s="297">
        <v>0.1026</v>
      </c>
      <c r="E17" s="206"/>
    </row>
    <row r="18" spans="1:5" ht="15">
      <c r="A18" s="294">
        <v>511501511</v>
      </c>
      <c r="B18" s="311" t="s">
        <v>530</v>
      </c>
      <c r="C18" s="297">
        <v>231429.55</v>
      </c>
      <c r="D18" s="297">
        <v>0.2709</v>
      </c>
      <c r="E18" s="206"/>
    </row>
    <row r="19" spans="1:5" ht="15">
      <c r="A19" s="294">
        <v>511501522</v>
      </c>
      <c r="B19" s="311" t="s">
        <v>531</v>
      </c>
      <c r="C19" s="297">
        <v>2948585.02</v>
      </c>
      <c r="D19" s="297">
        <v>3.4514</v>
      </c>
      <c r="E19" s="206"/>
    </row>
    <row r="20" spans="1:5" ht="15">
      <c r="A20" s="294">
        <v>511501592</v>
      </c>
      <c r="B20" s="311" t="s">
        <v>532</v>
      </c>
      <c r="C20" s="297">
        <v>7521706.04</v>
      </c>
      <c r="D20" s="297">
        <v>8.8044</v>
      </c>
      <c r="E20" s="206"/>
    </row>
    <row r="21" spans="1:5" ht="15">
      <c r="A21" s="294">
        <v>511601711</v>
      </c>
      <c r="B21" s="311" t="s">
        <v>533</v>
      </c>
      <c r="C21" s="297">
        <v>140050</v>
      </c>
      <c r="D21" s="297">
        <v>0.1639</v>
      </c>
      <c r="E21" s="206"/>
    </row>
    <row r="22" spans="1:5" ht="15">
      <c r="A22" s="294">
        <v>512102111</v>
      </c>
      <c r="B22" s="311" t="s">
        <v>534</v>
      </c>
      <c r="C22" s="297">
        <v>181829.77</v>
      </c>
      <c r="D22" s="297">
        <v>0.2128</v>
      </c>
      <c r="E22" s="206"/>
    </row>
    <row r="23" spans="1:5" ht="15">
      <c r="A23" s="294">
        <v>512102112</v>
      </c>
      <c r="B23" s="311" t="s">
        <v>535</v>
      </c>
      <c r="C23" s="297">
        <v>59179.33</v>
      </c>
      <c r="D23" s="297">
        <v>0.0693</v>
      </c>
      <c r="E23" s="206"/>
    </row>
    <row r="24" spans="1:5" ht="15">
      <c r="A24" s="294">
        <v>512102121</v>
      </c>
      <c r="B24" s="311" t="s">
        <v>536</v>
      </c>
      <c r="C24" s="297">
        <v>2449.86</v>
      </c>
      <c r="D24" s="297">
        <v>0.0029</v>
      </c>
      <c r="E24" s="206"/>
    </row>
    <row r="25" spans="1:5" ht="15">
      <c r="A25" s="294">
        <v>512102141</v>
      </c>
      <c r="B25" s="311" t="s">
        <v>537</v>
      </c>
      <c r="C25" s="297">
        <v>110583.6</v>
      </c>
      <c r="D25" s="297">
        <v>0.1294</v>
      </c>
      <c r="E25" s="206"/>
    </row>
    <row r="26" spans="1:5" ht="15">
      <c r="A26" s="294">
        <v>512102151</v>
      </c>
      <c r="B26" s="311" t="s">
        <v>538</v>
      </c>
      <c r="C26" s="297">
        <v>6000.38</v>
      </c>
      <c r="D26" s="297">
        <v>0.007</v>
      </c>
      <c r="E26" s="206"/>
    </row>
    <row r="27" spans="1:5" ht="15">
      <c r="A27" s="294">
        <v>512102161</v>
      </c>
      <c r="B27" s="311" t="s">
        <v>539</v>
      </c>
      <c r="C27" s="297">
        <v>58956.87</v>
      </c>
      <c r="D27" s="297">
        <v>0.069</v>
      </c>
      <c r="E27" s="206"/>
    </row>
    <row r="28" spans="1:5" ht="15">
      <c r="A28" s="294">
        <v>512202212</v>
      </c>
      <c r="B28" s="311" t="s">
        <v>540</v>
      </c>
      <c r="C28" s="297">
        <v>86320.17</v>
      </c>
      <c r="D28" s="297">
        <v>0.101</v>
      </c>
      <c r="E28" s="206"/>
    </row>
    <row r="29" spans="1:5" ht="15">
      <c r="A29" s="294">
        <v>512402411</v>
      </c>
      <c r="B29" s="311" t="s">
        <v>541</v>
      </c>
      <c r="C29" s="297">
        <v>203287.62</v>
      </c>
      <c r="D29" s="297">
        <v>0.238</v>
      </c>
      <c r="E29" s="206"/>
    </row>
    <row r="30" spans="1:5" ht="15">
      <c r="A30" s="294">
        <v>512402421</v>
      </c>
      <c r="B30" s="311" t="s">
        <v>542</v>
      </c>
      <c r="C30" s="297">
        <v>76406.83</v>
      </c>
      <c r="D30" s="297">
        <v>0.0894</v>
      </c>
      <c r="E30" s="206"/>
    </row>
    <row r="31" spans="1:5" ht="15">
      <c r="A31" s="294">
        <v>512402431</v>
      </c>
      <c r="B31" s="311" t="s">
        <v>543</v>
      </c>
      <c r="C31" s="297">
        <v>8201</v>
      </c>
      <c r="D31" s="297">
        <v>0.0096</v>
      </c>
      <c r="E31" s="206"/>
    </row>
    <row r="32" spans="1:5" ht="15">
      <c r="A32" s="294">
        <v>512402441</v>
      </c>
      <c r="B32" s="311" t="s">
        <v>544</v>
      </c>
      <c r="C32" s="297">
        <v>6333.6</v>
      </c>
      <c r="D32" s="297">
        <v>0.0074</v>
      </c>
      <c r="E32" s="206"/>
    </row>
    <row r="33" spans="1:5" ht="15">
      <c r="A33" s="294">
        <v>512402451</v>
      </c>
      <c r="B33" s="311" t="s">
        <v>545</v>
      </c>
      <c r="C33" s="297">
        <v>1002.24</v>
      </c>
      <c r="D33" s="297">
        <v>0.0012</v>
      </c>
      <c r="E33" s="206"/>
    </row>
    <row r="34" spans="1:5" ht="15">
      <c r="A34" s="294">
        <v>512402461</v>
      </c>
      <c r="B34" s="311" t="s">
        <v>546</v>
      </c>
      <c r="C34" s="297">
        <v>241159.11</v>
      </c>
      <c r="D34" s="297">
        <v>0.2823</v>
      </c>
      <c r="E34" s="206"/>
    </row>
    <row r="35" spans="1:5" ht="15">
      <c r="A35" s="294">
        <v>512402471</v>
      </c>
      <c r="B35" s="311" t="s">
        <v>547</v>
      </c>
      <c r="C35" s="297">
        <v>147398.83</v>
      </c>
      <c r="D35" s="297">
        <v>0.1725</v>
      </c>
      <c r="E35" s="206"/>
    </row>
    <row r="36" spans="1:5" ht="15">
      <c r="A36" s="294">
        <v>512402481</v>
      </c>
      <c r="B36" s="311" t="s">
        <v>548</v>
      </c>
      <c r="C36" s="297">
        <v>38265.67</v>
      </c>
      <c r="D36" s="297">
        <v>0.0448</v>
      </c>
      <c r="E36" s="206"/>
    </row>
    <row r="37" spans="1:5" ht="15">
      <c r="A37" s="294">
        <v>512402491</v>
      </c>
      <c r="B37" s="311" t="s">
        <v>549</v>
      </c>
      <c r="C37" s="297">
        <v>538165.22</v>
      </c>
      <c r="D37" s="297">
        <v>0.6299</v>
      </c>
      <c r="E37" s="206"/>
    </row>
    <row r="38" spans="1:5" ht="15">
      <c r="A38" s="294">
        <v>512502511</v>
      </c>
      <c r="B38" s="311" t="s">
        <v>550</v>
      </c>
      <c r="C38" s="297">
        <v>71107.28</v>
      </c>
      <c r="D38" s="297">
        <v>0.0832</v>
      </c>
      <c r="E38" s="206"/>
    </row>
    <row r="39" spans="1:5" ht="15">
      <c r="A39" s="294">
        <v>512502521</v>
      </c>
      <c r="B39" s="311" t="s">
        <v>551</v>
      </c>
      <c r="C39" s="297">
        <v>58387.36</v>
      </c>
      <c r="D39" s="297">
        <v>0.0683</v>
      </c>
      <c r="E39" s="206"/>
    </row>
    <row r="40" spans="1:5" ht="15">
      <c r="A40" s="294">
        <v>512502531</v>
      </c>
      <c r="B40" s="311" t="s">
        <v>552</v>
      </c>
      <c r="C40" s="297">
        <v>2300</v>
      </c>
      <c r="D40" s="297">
        <v>0.0027</v>
      </c>
      <c r="E40" s="206"/>
    </row>
    <row r="41" spans="1:5" ht="15">
      <c r="A41" s="294">
        <v>512502561</v>
      </c>
      <c r="B41" s="311" t="s">
        <v>553</v>
      </c>
      <c r="C41" s="297">
        <v>8942.44</v>
      </c>
      <c r="D41" s="297">
        <v>0.0105</v>
      </c>
      <c r="E41" s="206"/>
    </row>
    <row r="42" spans="1:5" ht="15">
      <c r="A42" s="294">
        <v>512602611</v>
      </c>
      <c r="B42" s="311" t="s">
        <v>554</v>
      </c>
      <c r="C42" s="297">
        <v>1108541.38</v>
      </c>
      <c r="D42" s="297">
        <v>1.2976</v>
      </c>
      <c r="E42" s="206"/>
    </row>
    <row r="43" spans="1:5" ht="15">
      <c r="A43" s="294">
        <v>512602612</v>
      </c>
      <c r="B43" s="311" t="s">
        <v>555</v>
      </c>
      <c r="C43" s="297">
        <v>2768450.8</v>
      </c>
      <c r="D43" s="297">
        <v>3.2406</v>
      </c>
      <c r="E43" s="206"/>
    </row>
    <row r="44" spans="1:5" ht="15">
      <c r="A44" s="294">
        <v>512702711</v>
      </c>
      <c r="B44" s="311" t="s">
        <v>556</v>
      </c>
      <c r="C44" s="297">
        <v>228903.96</v>
      </c>
      <c r="D44" s="297">
        <v>0.2679</v>
      </c>
      <c r="E44" s="206"/>
    </row>
    <row r="45" spans="1:5" ht="15">
      <c r="A45" s="294">
        <v>512702721</v>
      </c>
      <c r="B45" s="311" t="s">
        <v>557</v>
      </c>
      <c r="C45" s="297">
        <v>66721.05</v>
      </c>
      <c r="D45" s="297">
        <v>0.0781</v>
      </c>
      <c r="E45" s="206"/>
    </row>
    <row r="46" spans="1:5" ht="15">
      <c r="A46" s="294">
        <v>512702731</v>
      </c>
      <c r="B46" s="311" t="s">
        <v>558</v>
      </c>
      <c r="C46" s="297">
        <v>175743.64</v>
      </c>
      <c r="D46" s="297">
        <v>0.2057</v>
      </c>
      <c r="E46" s="206"/>
    </row>
    <row r="47" spans="1:5" ht="15">
      <c r="A47" s="294">
        <v>512802821</v>
      </c>
      <c r="B47" s="311" t="s">
        <v>559</v>
      </c>
      <c r="C47" s="297">
        <v>2088</v>
      </c>
      <c r="D47" s="297">
        <v>0.0024</v>
      </c>
      <c r="E47" s="206"/>
    </row>
    <row r="48" spans="1:5" ht="15">
      <c r="A48" s="294">
        <v>512802831</v>
      </c>
      <c r="B48" s="311" t="s">
        <v>560</v>
      </c>
      <c r="C48" s="297">
        <v>7134</v>
      </c>
      <c r="D48" s="297">
        <v>0.0084</v>
      </c>
      <c r="E48" s="206"/>
    </row>
    <row r="49" spans="1:5" ht="15">
      <c r="A49" s="294">
        <v>512902911</v>
      </c>
      <c r="B49" s="311" t="s">
        <v>561</v>
      </c>
      <c r="C49" s="297">
        <v>66264.1</v>
      </c>
      <c r="D49" s="297">
        <v>0.0776</v>
      </c>
      <c r="E49" s="206"/>
    </row>
    <row r="50" spans="1:5" ht="15">
      <c r="A50" s="294">
        <v>512902921</v>
      </c>
      <c r="B50" s="311" t="s">
        <v>562</v>
      </c>
      <c r="C50" s="297">
        <v>966</v>
      </c>
      <c r="D50" s="297">
        <v>0.0011</v>
      </c>
      <c r="E50" s="206"/>
    </row>
    <row r="51" spans="1:5" ht="15">
      <c r="A51" s="294">
        <v>512902931</v>
      </c>
      <c r="B51" s="311" t="s">
        <v>563</v>
      </c>
      <c r="C51" s="297">
        <v>227.5</v>
      </c>
      <c r="D51" s="297">
        <v>0.0003</v>
      </c>
      <c r="E51" s="206"/>
    </row>
    <row r="52" spans="1:5" ht="15">
      <c r="A52" s="294">
        <v>512902941</v>
      </c>
      <c r="B52" s="311" t="s">
        <v>564</v>
      </c>
      <c r="C52" s="297">
        <v>13478.41</v>
      </c>
      <c r="D52" s="297">
        <v>0.0158</v>
      </c>
      <c r="E52" s="206"/>
    </row>
    <row r="53" spans="1:5" ht="15">
      <c r="A53" s="294">
        <v>512902961</v>
      </c>
      <c r="B53" s="311" t="s">
        <v>565</v>
      </c>
      <c r="C53" s="297">
        <v>712616.26</v>
      </c>
      <c r="D53" s="297">
        <v>0.8341</v>
      </c>
      <c r="E53" s="206"/>
    </row>
    <row r="54" spans="1:5" ht="15">
      <c r="A54" s="294">
        <v>512902981</v>
      </c>
      <c r="B54" s="311" t="s">
        <v>566</v>
      </c>
      <c r="C54" s="297">
        <v>29772.17</v>
      </c>
      <c r="D54" s="297">
        <v>0.0348</v>
      </c>
      <c r="E54" s="206"/>
    </row>
    <row r="55" spans="1:5" ht="15">
      <c r="A55" s="294">
        <v>513103111</v>
      </c>
      <c r="B55" s="311" t="s">
        <v>567</v>
      </c>
      <c r="C55" s="297">
        <v>4379336.04</v>
      </c>
      <c r="D55" s="297">
        <v>5.1262</v>
      </c>
      <c r="E55" s="206"/>
    </row>
    <row r="56" spans="1:5" ht="15">
      <c r="A56" s="294">
        <v>513103112</v>
      </c>
      <c r="B56" s="311" t="s">
        <v>568</v>
      </c>
      <c r="C56" s="297">
        <v>3198171.2</v>
      </c>
      <c r="D56" s="297">
        <v>3.7436</v>
      </c>
      <c r="E56" s="206"/>
    </row>
    <row r="57" spans="1:5" ht="15">
      <c r="A57" s="294">
        <v>513103121</v>
      </c>
      <c r="B57" s="311" t="s">
        <v>569</v>
      </c>
      <c r="C57" s="297">
        <v>8215.45</v>
      </c>
      <c r="D57" s="297">
        <v>0.0096</v>
      </c>
      <c r="E57" s="206"/>
    </row>
    <row r="58" spans="1:5" ht="15">
      <c r="A58" s="294">
        <v>513103131</v>
      </c>
      <c r="B58" s="311" t="s">
        <v>570</v>
      </c>
      <c r="C58" s="297">
        <v>155841.91</v>
      </c>
      <c r="D58" s="297">
        <v>0.1824</v>
      </c>
      <c r="E58" s="206"/>
    </row>
    <row r="59" spans="1:5" ht="15">
      <c r="A59" s="294">
        <v>513103141</v>
      </c>
      <c r="B59" s="311" t="s">
        <v>571</v>
      </c>
      <c r="C59" s="297">
        <v>238438.71</v>
      </c>
      <c r="D59" s="297">
        <v>0.2791</v>
      </c>
      <c r="E59" s="206"/>
    </row>
    <row r="60" spans="1:5" ht="15">
      <c r="A60" s="294">
        <v>513103151</v>
      </c>
      <c r="B60" s="311" t="s">
        <v>572</v>
      </c>
      <c r="C60" s="297">
        <v>72745</v>
      </c>
      <c r="D60" s="297">
        <v>0.0852</v>
      </c>
      <c r="E60" s="206"/>
    </row>
    <row r="61" spans="1:5" ht="15">
      <c r="A61" s="294">
        <v>513103161</v>
      </c>
      <c r="B61" s="311" t="s">
        <v>573</v>
      </c>
      <c r="C61" s="297">
        <v>13513.75</v>
      </c>
      <c r="D61" s="297">
        <v>0.0158</v>
      </c>
      <c r="E61" s="206"/>
    </row>
    <row r="62" spans="1:5" ht="15">
      <c r="A62" s="294">
        <v>513103181</v>
      </c>
      <c r="B62" s="311" t="s">
        <v>574</v>
      </c>
      <c r="C62" s="297">
        <v>111.5</v>
      </c>
      <c r="D62" s="297">
        <v>0.0001</v>
      </c>
      <c r="E62" s="206"/>
    </row>
    <row r="63" spans="1:5" ht="15">
      <c r="A63" s="294">
        <v>513203221</v>
      </c>
      <c r="B63" s="311" t="s">
        <v>575</v>
      </c>
      <c r="C63" s="297">
        <v>62200</v>
      </c>
      <c r="D63" s="297">
        <v>0.0728</v>
      </c>
      <c r="E63" s="206"/>
    </row>
    <row r="64" spans="1:5" ht="15">
      <c r="A64" s="294">
        <v>513203291</v>
      </c>
      <c r="B64" s="311" t="s">
        <v>576</v>
      </c>
      <c r="C64" s="297">
        <v>6000</v>
      </c>
      <c r="D64" s="297">
        <v>0.007</v>
      </c>
      <c r="E64" s="206"/>
    </row>
    <row r="65" spans="1:5" ht="15">
      <c r="A65" s="294">
        <v>513303321</v>
      </c>
      <c r="B65" s="311" t="s">
        <v>577</v>
      </c>
      <c r="C65" s="297">
        <v>56480</v>
      </c>
      <c r="D65" s="297">
        <v>0.0661</v>
      </c>
      <c r="E65" s="206"/>
    </row>
    <row r="66" spans="1:5" ht="15">
      <c r="A66" s="294">
        <v>513303331</v>
      </c>
      <c r="B66" s="311" t="s">
        <v>578</v>
      </c>
      <c r="C66" s="297">
        <v>255200</v>
      </c>
      <c r="D66" s="297">
        <v>0.2987</v>
      </c>
      <c r="E66" s="206"/>
    </row>
    <row r="67" spans="1:5" ht="15">
      <c r="A67" s="294">
        <v>513303332</v>
      </c>
      <c r="B67" s="311" t="s">
        <v>579</v>
      </c>
      <c r="C67" s="297">
        <v>6960</v>
      </c>
      <c r="D67" s="297">
        <v>0.0081</v>
      </c>
      <c r="E67" s="206"/>
    </row>
    <row r="68" spans="1:5" ht="15">
      <c r="A68" s="294">
        <v>513303341</v>
      </c>
      <c r="B68" s="311" t="s">
        <v>580</v>
      </c>
      <c r="C68" s="297">
        <v>82640</v>
      </c>
      <c r="D68" s="297">
        <v>0.0967</v>
      </c>
      <c r="E68" s="206"/>
    </row>
    <row r="69" spans="1:8" s="289" customFormat="1" ht="15">
      <c r="A69" s="294">
        <v>513303352</v>
      </c>
      <c r="B69" s="311" t="s">
        <v>581</v>
      </c>
      <c r="C69" s="297">
        <v>35809.2</v>
      </c>
      <c r="D69" s="297">
        <v>0.0419</v>
      </c>
      <c r="E69" s="206"/>
      <c r="F69" s="166"/>
      <c r="G69" s="166"/>
      <c r="H69" s="166"/>
    </row>
    <row r="70" spans="1:8" s="289" customFormat="1" ht="15">
      <c r="A70" s="294">
        <v>513303361</v>
      </c>
      <c r="B70" s="311" t="s">
        <v>582</v>
      </c>
      <c r="C70" s="297">
        <v>109281.32</v>
      </c>
      <c r="D70" s="297">
        <v>0.1279</v>
      </c>
      <c r="E70" s="206"/>
      <c r="F70" s="166"/>
      <c r="G70" s="166"/>
      <c r="H70" s="166"/>
    </row>
    <row r="71" spans="1:8" s="289" customFormat="1" ht="15">
      <c r="A71" s="294">
        <v>513303391</v>
      </c>
      <c r="B71" s="311" t="s">
        <v>583</v>
      </c>
      <c r="C71" s="297">
        <v>108140</v>
      </c>
      <c r="D71" s="297">
        <v>0.1266</v>
      </c>
      <c r="E71" s="206"/>
      <c r="F71" s="166"/>
      <c r="G71" s="166"/>
      <c r="H71" s="166"/>
    </row>
    <row r="72" spans="1:8" s="289" customFormat="1" ht="15">
      <c r="A72" s="294">
        <v>513403411</v>
      </c>
      <c r="B72" s="311" t="s">
        <v>584</v>
      </c>
      <c r="C72" s="297">
        <v>41063.07</v>
      </c>
      <c r="D72" s="297">
        <v>0.0481</v>
      </c>
      <c r="E72" s="206"/>
      <c r="F72" s="166"/>
      <c r="G72" s="166"/>
      <c r="H72" s="166"/>
    </row>
    <row r="73" spans="1:8" s="289" customFormat="1" ht="15">
      <c r="A73" s="294">
        <v>513403451</v>
      </c>
      <c r="B73" s="311" t="s">
        <v>585</v>
      </c>
      <c r="C73" s="297">
        <v>193082.24</v>
      </c>
      <c r="D73" s="297">
        <v>0.226</v>
      </c>
      <c r="E73" s="206"/>
      <c r="F73" s="166"/>
      <c r="G73" s="166"/>
      <c r="H73" s="166"/>
    </row>
    <row r="74" spans="1:8" s="289" customFormat="1" ht="15">
      <c r="A74" s="294">
        <v>513403471</v>
      </c>
      <c r="B74" s="311" t="s">
        <v>586</v>
      </c>
      <c r="C74" s="297">
        <v>2320</v>
      </c>
      <c r="D74" s="297">
        <v>0.0027</v>
      </c>
      <c r="E74" s="206"/>
      <c r="F74" s="166"/>
      <c r="G74" s="166"/>
      <c r="H74" s="166"/>
    </row>
    <row r="75" spans="1:8" s="289" customFormat="1" ht="15">
      <c r="A75" s="294">
        <v>513503521</v>
      </c>
      <c r="B75" s="311" t="s">
        <v>587</v>
      </c>
      <c r="C75" s="297">
        <v>1964</v>
      </c>
      <c r="D75" s="297">
        <v>0.0023</v>
      </c>
      <c r="E75" s="206"/>
      <c r="F75" s="166"/>
      <c r="G75" s="166"/>
      <c r="H75" s="166"/>
    </row>
    <row r="76" spans="1:8" s="289" customFormat="1" ht="15">
      <c r="A76" s="294">
        <v>513503531</v>
      </c>
      <c r="B76" s="311" t="s">
        <v>588</v>
      </c>
      <c r="C76" s="297">
        <v>6690.8</v>
      </c>
      <c r="D76" s="297">
        <v>0.0078</v>
      </c>
      <c r="E76" s="206"/>
      <c r="F76" s="166"/>
      <c r="G76" s="166"/>
      <c r="H76" s="166"/>
    </row>
    <row r="77" spans="1:8" s="289" customFormat="1" ht="15">
      <c r="A77" s="294">
        <v>513503551</v>
      </c>
      <c r="B77" s="311" t="s">
        <v>589</v>
      </c>
      <c r="C77" s="297">
        <v>344069.41</v>
      </c>
      <c r="D77" s="297">
        <v>0.4027</v>
      </c>
      <c r="E77" s="206"/>
      <c r="F77" s="166"/>
      <c r="G77" s="166"/>
      <c r="H77" s="166"/>
    </row>
    <row r="78" spans="1:8" s="289" customFormat="1" ht="15">
      <c r="A78" s="294">
        <v>513503561</v>
      </c>
      <c r="B78" s="311" t="s">
        <v>590</v>
      </c>
      <c r="C78" s="297">
        <v>11387.95</v>
      </c>
      <c r="D78" s="297">
        <v>0.0133</v>
      </c>
      <c r="E78" s="206"/>
      <c r="F78" s="166"/>
      <c r="G78" s="166"/>
      <c r="H78" s="166"/>
    </row>
    <row r="79" spans="1:8" s="289" customFormat="1" ht="15">
      <c r="A79" s="294">
        <v>513503571</v>
      </c>
      <c r="B79" s="311" t="s">
        <v>591</v>
      </c>
      <c r="C79" s="297">
        <v>800399.45</v>
      </c>
      <c r="D79" s="297">
        <v>0.9369</v>
      </c>
      <c r="E79" s="206"/>
      <c r="F79" s="166"/>
      <c r="G79" s="166"/>
      <c r="H79" s="166"/>
    </row>
    <row r="80" spans="1:8" s="289" customFormat="1" ht="15">
      <c r="A80" s="294">
        <v>513603611</v>
      </c>
      <c r="B80" s="311" t="s">
        <v>592</v>
      </c>
      <c r="C80" s="297">
        <v>207560.18</v>
      </c>
      <c r="D80" s="297">
        <v>0.243</v>
      </c>
      <c r="E80" s="206"/>
      <c r="F80" s="166"/>
      <c r="G80" s="166"/>
      <c r="H80" s="166"/>
    </row>
    <row r="81" spans="1:8" s="289" customFormat="1" ht="15">
      <c r="A81" s="294">
        <v>513603641</v>
      </c>
      <c r="B81" s="311" t="s">
        <v>593</v>
      </c>
      <c r="C81" s="297">
        <v>7015.68</v>
      </c>
      <c r="D81" s="297">
        <v>0.0082</v>
      </c>
      <c r="E81" s="206"/>
      <c r="F81" s="166"/>
      <c r="G81" s="166"/>
      <c r="H81" s="166"/>
    </row>
    <row r="82" spans="1:8" s="289" customFormat="1" ht="15">
      <c r="A82" s="294">
        <v>513703721</v>
      </c>
      <c r="B82" s="311" t="s">
        <v>594</v>
      </c>
      <c r="C82" s="297">
        <v>925</v>
      </c>
      <c r="D82" s="297">
        <v>0.0011</v>
      </c>
      <c r="E82" s="206"/>
      <c r="F82" s="166"/>
      <c r="G82" s="166"/>
      <c r="H82" s="166"/>
    </row>
    <row r="83" spans="1:8" s="289" customFormat="1" ht="15">
      <c r="A83" s="294">
        <v>513703751</v>
      </c>
      <c r="B83" s="311" t="s">
        <v>595</v>
      </c>
      <c r="C83" s="297">
        <v>125327.52</v>
      </c>
      <c r="D83" s="297">
        <v>0.1467</v>
      </c>
      <c r="E83" s="206"/>
      <c r="F83" s="166"/>
      <c r="G83" s="166"/>
      <c r="H83" s="166"/>
    </row>
    <row r="84" spans="1:8" s="289" customFormat="1" ht="15">
      <c r="A84" s="294">
        <v>513703761</v>
      </c>
      <c r="B84" s="311" t="s">
        <v>596</v>
      </c>
      <c r="C84" s="297">
        <v>17235.59</v>
      </c>
      <c r="D84" s="297">
        <v>0.0202</v>
      </c>
      <c r="E84" s="206"/>
      <c r="F84" s="166"/>
      <c r="G84" s="166"/>
      <c r="H84" s="166"/>
    </row>
    <row r="85" spans="1:8" s="289" customFormat="1" ht="15">
      <c r="A85" s="294">
        <v>513703791</v>
      </c>
      <c r="B85" s="311" t="s">
        <v>597</v>
      </c>
      <c r="C85" s="297">
        <v>3835</v>
      </c>
      <c r="D85" s="297">
        <v>0.0045</v>
      </c>
      <c r="E85" s="206"/>
      <c r="F85" s="166"/>
      <c r="G85" s="166"/>
      <c r="H85" s="166"/>
    </row>
    <row r="86" spans="1:8" s="289" customFormat="1" ht="15">
      <c r="A86" s="294">
        <v>513803812</v>
      </c>
      <c r="B86" s="311" t="s">
        <v>598</v>
      </c>
      <c r="C86" s="297">
        <v>2434285.23</v>
      </c>
      <c r="D86" s="297">
        <v>2.8494</v>
      </c>
      <c r="E86" s="206"/>
      <c r="F86" s="166"/>
      <c r="G86" s="166"/>
      <c r="H86" s="166"/>
    </row>
    <row r="87" spans="1:8" s="289" customFormat="1" ht="15">
      <c r="A87" s="294">
        <v>513903921</v>
      </c>
      <c r="B87" s="311" t="s">
        <v>599</v>
      </c>
      <c r="C87" s="297">
        <v>74277.18</v>
      </c>
      <c r="D87" s="297">
        <v>0.0869</v>
      </c>
      <c r="E87" s="206"/>
      <c r="F87" s="166"/>
      <c r="G87" s="166"/>
      <c r="H87" s="166"/>
    </row>
    <row r="88" spans="1:8" s="289" customFormat="1" ht="15">
      <c r="A88" s="294">
        <v>513903941</v>
      </c>
      <c r="B88" s="311" t="s">
        <v>600</v>
      </c>
      <c r="C88" s="297">
        <v>103959.84</v>
      </c>
      <c r="D88" s="297">
        <v>0.1217</v>
      </c>
      <c r="E88" s="206"/>
      <c r="F88" s="166"/>
      <c r="G88" s="166"/>
      <c r="H88" s="166"/>
    </row>
    <row r="89" spans="1:8" s="289" customFormat="1" ht="15">
      <c r="A89" s="294">
        <v>513903951</v>
      </c>
      <c r="B89" s="311" t="s">
        <v>601</v>
      </c>
      <c r="C89" s="297">
        <v>23408</v>
      </c>
      <c r="D89" s="297">
        <v>0.0274</v>
      </c>
      <c r="E89" s="206"/>
      <c r="F89" s="166"/>
      <c r="G89" s="166"/>
      <c r="H89" s="166"/>
    </row>
    <row r="90" spans="1:8" s="289" customFormat="1" ht="15">
      <c r="A90" s="294">
        <v>513903981</v>
      </c>
      <c r="B90" s="311" t="s">
        <v>602</v>
      </c>
      <c r="C90" s="297">
        <v>481838</v>
      </c>
      <c r="D90" s="297">
        <v>0.564</v>
      </c>
      <c r="E90" s="206"/>
      <c r="F90" s="166"/>
      <c r="G90" s="166"/>
      <c r="H90" s="166"/>
    </row>
    <row r="91" spans="1:8" s="289" customFormat="1" ht="15">
      <c r="A91" s="294">
        <v>513903982</v>
      </c>
      <c r="B91" s="311" t="s">
        <v>603</v>
      </c>
      <c r="C91" s="297">
        <v>15647.44</v>
      </c>
      <c r="D91" s="297">
        <v>0.0183</v>
      </c>
      <c r="E91" s="206"/>
      <c r="F91" s="166"/>
      <c r="G91" s="166"/>
      <c r="H91" s="166"/>
    </row>
    <row r="92" spans="1:8" s="289" customFormat="1" ht="15">
      <c r="A92" s="294">
        <v>521204154</v>
      </c>
      <c r="B92" s="311" t="s">
        <v>604</v>
      </c>
      <c r="C92" s="297">
        <v>3842500</v>
      </c>
      <c r="D92" s="297">
        <v>4.4978</v>
      </c>
      <c r="E92" s="206"/>
      <c r="F92" s="166"/>
      <c r="G92" s="166"/>
      <c r="H92" s="166"/>
    </row>
    <row r="93" spans="1:8" s="289" customFormat="1" ht="15">
      <c r="A93" s="294">
        <v>524104411</v>
      </c>
      <c r="B93" s="311" t="s">
        <v>605</v>
      </c>
      <c r="C93" s="297">
        <v>12439166.65</v>
      </c>
      <c r="D93" s="297">
        <v>14.5605</v>
      </c>
      <c r="E93" s="206"/>
      <c r="F93" s="166"/>
      <c r="G93" s="166"/>
      <c r="H93" s="166"/>
    </row>
    <row r="94" spans="1:8" s="289" customFormat="1" ht="15">
      <c r="A94" s="294">
        <v>524104412</v>
      </c>
      <c r="B94" s="311" t="s">
        <v>606</v>
      </c>
      <c r="C94" s="297">
        <v>123500</v>
      </c>
      <c r="D94" s="297">
        <v>0.1446</v>
      </c>
      <c r="E94" s="206"/>
      <c r="F94" s="166"/>
      <c r="G94" s="166"/>
      <c r="H94" s="166"/>
    </row>
    <row r="95" spans="1:8" s="289" customFormat="1" ht="15">
      <c r="A95" s="294">
        <v>524104414</v>
      </c>
      <c r="B95" s="311" t="s">
        <v>607</v>
      </c>
      <c r="C95" s="297">
        <v>19100</v>
      </c>
      <c r="D95" s="297">
        <v>0.0224</v>
      </c>
      <c r="E95" s="206"/>
      <c r="F95" s="166"/>
      <c r="G95" s="166"/>
      <c r="H95" s="166"/>
    </row>
    <row r="96" spans="1:8" s="289" customFormat="1" ht="15">
      <c r="A96" s="294">
        <v>524204421</v>
      </c>
      <c r="B96" s="311" t="s">
        <v>608</v>
      </c>
      <c r="C96" s="297">
        <v>1690147.42</v>
      </c>
      <c r="D96" s="297">
        <v>1.9784</v>
      </c>
      <c r="E96" s="206"/>
      <c r="F96" s="166"/>
      <c r="G96" s="166"/>
      <c r="H96" s="166"/>
    </row>
    <row r="97" spans="1:8" s="289" customFormat="1" ht="15">
      <c r="A97" s="294">
        <v>525104511</v>
      </c>
      <c r="B97" s="311" t="s">
        <v>609</v>
      </c>
      <c r="C97" s="297">
        <v>111212.16</v>
      </c>
      <c r="D97" s="297">
        <v>0.1302</v>
      </c>
      <c r="E97" s="206"/>
      <c r="F97" s="166"/>
      <c r="G97" s="166"/>
      <c r="H97" s="166"/>
    </row>
    <row r="98" spans="1:8" s="289" customFormat="1" ht="15">
      <c r="A98" s="294">
        <v>533108511</v>
      </c>
      <c r="B98" s="311" t="s">
        <v>610</v>
      </c>
      <c r="C98" s="297">
        <v>9583239.02</v>
      </c>
      <c r="D98" s="297">
        <v>11.2175</v>
      </c>
      <c r="E98" s="206"/>
      <c r="F98" s="166"/>
      <c r="G98" s="166"/>
      <c r="H98" s="166"/>
    </row>
    <row r="99" spans="1:8" s="289" customFormat="1" ht="15">
      <c r="A99" s="294">
        <v>533108531</v>
      </c>
      <c r="B99" s="311" t="s">
        <v>611</v>
      </c>
      <c r="C99" s="297">
        <v>304851.62</v>
      </c>
      <c r="D99" s="297">
        <v>0.3568</v>
      </c>
      <c r="E99" s="206"/>
      <c r="F99" s="166"/>
      <c r="G99" s="166"/>
      <c r="H99" s="166"/>
    </row>
    <row r="100" spans="1:5" ht="15">
      <c r="A100" s="294">
        <v>551505111</v>
      </c>
      <c r="B100" s="311" t="s">
        <v>362</v>
      </c>
      <c r="C100" s="297">
        <v>21750.26</v>
      </c>
      <c r="D100" s="297">
        <v>0.0255</v>
      </c>
      <c r="E100" s="206"/>
    </row>
    <row r="101" spans="1:5" ht="15">
      <c r="A101" s="294">
        <v>551505121</v>
      </c>
      <c r="B101" s="311" t="s">
        <v>363</v>
      </c>
      <c r="C101" s="297">
        <v>187.5</v>
      </c>
      <c r="D101" s="297">
        <v>0.0002</v>
      </c>
      <c r="E101" s="206"/>
    </row>
    <row r="102" spans="1:5" ht="15">
      <c r="A102" s="294">
        <v>551505133</v>
      </c>
      <c r="B102" s="311" t="s">
        <v>378</v>
      </c>
      <c r="C102" s="297">
        <v>25176</v>
      </c>
      <c r="D102" s="297">
        <v>0.0295</v>
      </c>
      <c r="E102" s="206"/>
    </row>
    <row r="103" spans="1:5" ht="15">
      <c r="A103" s="294">
        <v>551505151</v>
      </c>
      <c r="B103" s="311" t="s">
        <v>612</v>
      </c>
      <c r="C103" s="297">
        <v>202990.56</v>
      </c>
      <c r="D103" s="297">
        <v>0.2376</v>
      </c>
      <c r="E103" s="206"/>
    </row>
    <row r="104" spans="1:5" ht="15">
      <c r="A104" s="294">
        <v>551505191</v>
      </c>
      <c r="B104" s="311" t="s">
        <v>365</v>
      </c>
      <c r="C104" s="297">
        <v>8548.69</v>
      </c>
      <c r="D104" s="297">
        <v>0.01</v>
      </c>
      <c r="E104" s="206"/>
    </row>
    <row r="105" spans="1:5" ht="15">
      <c r="A105" s="294">
        <v>551505211</v>
      </c>
      <c r="B105" s="311" t="s">
        <v>366</v>
      </c>
      <c r="C105" s="297">
        <v>4010.38</v>
      </c>
      <c r="D105" s="297">
        <v>0.0047</v>
      </c>
      <c r="E105" s="206"/>
    </row>
    <row r="106" spans="1:5" ht="15">
      <c r="A106" s="294">
        <v>551505231</v>
      </c>
      <c r="B106" s="311" t="s">
        <v>367</v>
      </c>
      <c r="C106" s="297">
        <v>27134.06</v>
      </c>
      <c r="D106" s="297">
        <v>0.0318</v>
      </c>
      <c r="E106" s="206"/>
    </row>
    <row r="107" spans="1:5" ht="15">
      <c r="A107" s="294">
        <v>551505411</v>
      </c>
      <c r="B107" s="311" t="s">
        <v>368</v>
      </c>
      <c r="C107" s="297">
        <v>246125</v>
      </c>
      <c r="D107" s="297">
        <v>0.2881</v>
      </c>
      <c r="E107" s="206"/>
    </row>
    <row r="108" spans="1:5" ht="15">
      <c r="A108" s="294">
        <v>551505491</v>
      </c>
      <c r="B108" s="311" t="s">
        <v>370</v>
      </c>
      <c r="C108" s="297">
        <v>24199.83</v>
      </c>
      <c r="D108" s="297">
        <v>0.0283</v>
      </c>
      <c r="E108" s="206"/>
    </row>
    <row r="109" spans="1:5" ht="15">
      <c r="A109" s="294">
        <v>551505621</v>
      </c>
      <c r="B109" s="311" t="s">
        <v>371</v>
      </c>
      <c r="C109" s="297">
        <v>777</v>
      </c>
      <c r="D109" s="297">
        <v>0.0009</v>
      </c>
      <c r="E109" s="206"/>
    </row>
    <row r="110" spans="1:5" ht="15">
      <c r="A110" s="294">
        <v>551505631</v>
      </c>
      <c r="B110" s="311" t="s">
        <v>372</v>
      </c>
      <c r="C110" s="297">
        <v>13056.63</v>
      </c>
      <c r="D110" s="297">
        <v>0.0153</v>
      </c>
      <c r="E110" s="206"/>
    </row>
    <row r="111" spans="1:5" ht="15">
      <c r="A111" s="294">
        <v>551505651</v>
      </c>
      <c r="B111" s="311" t="s">
        <v>374</v>
      </c>
      <c r="C111" s="297">
        <v>10381.66</v>
      </c>
      <c r="D111" s="297">
        <v>0.0122</v>
      </c>
      <c r="E111" s="206"/>
    </row>
    <row r="112" spans="1:5" ht="15">
      <c r="A112" s="294">
        <v>551505671</v>
      </c>
      <c r="B112" s="311" t="s">
        <v>376</v>
      </c>
      <c r="C112" s="297">
        <v>33392.4</v>
      </c>
      <c r="D112" s="297">
        <v>0.0391</v>
      </c>
      <c r="E112" s="206"/>
    </row>
    <row r="113" spans="1:5" ht="15">
      <c r="A113" s="294">
        <v>551705911</v>
      </c>
      <c r="B113" s="311" t="s">
        <v>613</v>
      </c>
      <c r="C113" s="297">
        <v>2996.67</v>
      </c>
      <c r="D113" s="297">
        <v>0.0035</v>
      </c>
      <c r="E113" s="206"/>
    </row>
    <row r="114" spans="1:5" ht="15">
      <c r="A114" s="294">
        <v>551705971</v>
      </c>
      <c r="B114" s="311" t="s">
        <v>614</v>
      </c>
      <c r="C114" s="297">
        <v>15968.4</v>
      </c>
      <c r="D114" s="297">
        <v>0.0187</v>
      </c>
      <c r="E114" s="206"/>
    </row>
    <row r="115" spans="1:5" ht="15">
      <c r="A115" s="157"/>
      <c r="B115" s="317" t="s">
        <v>55</v>
      </c>
      <c r="C115" s="315">
        <f>SUM(C8:C114)</f>
        <v>85430903.69000001</v>
      </c>
      <c r="D115" s="316">
        <v>1</v>
      </c>
      <c r="E115" s="191"/>
    </row>
    <row r="116" spans="1:5" ht="11.25">
      <c r="A116" s="207"/>
      <c r="B116" s="207"/>
      <c r="C116" s="208"/>
      <c r="D116" s="209"/>
      <c r="E116" s="210"/>
    </row>
  </sheetData>
  <sheetProtection password="EAC2" sheet="1"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17" customWidth="1"/>
  </cols>
  <sheetData>
    <row r="72" ht="11.25" hidden="1">
      <c r="A72" s="220" t="s">
        <v>211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G9"/>
  <sheetViews>
    <sheetView zoomScaleSheetLayoutView="100" zoomScalePageLayoutView="0" workbookViewId="0" topLeftCell="A1">
      <selection activeCell="F25" sqref="F25"/>
    </sheetView>
  </sheetViews>
  <sheetFormatPr defaultColWidth="11.421875" defaultRowHeight="15"/>
  <cols>
    <col min="1" max="1" width="20.7109375" style="8" customWidth="1"/>
    <col min="2" max="2" width="41.0039062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41" customFormat="1" ht="11.25" customHeight="1">
      <c r="A1" s="72" t="s">
        <v>46</v>
      </c>
      <c r="B1" s="72"/>
      <c r="C1" s="42"/>
      <c r="D1" s="42"/>
      <c r="E1" s="42"/>
      <c r="F1" s="106"/>
      <c r="G1" s="7"/>
    </row>
    <row r="2" spans="1:5" s="41" customFormat="1" ht="11.25" customHeight="1">
      <c r="A2" s="72" t="s">
        <v>0</v>
      </c>
      <c r="B2" s="72"/>
      <c r="C2" s="42"/>
      <c r="D2" s="42"/>
      <c r="E2" s="42"/>
    </row>
    <row r="3" spans="3:5" s="41" customFormat="1" ht="11.25">
      <c r="C3" s="42"/>
      <c r="D3" s="42"/>
      <c r="E3" s="42"/>
    </row>
    <row r="4" spans="3:5" s="41" customFormat="1" ht="11.25">
      <c r="C4" s="42"/>
      <c r="D4" s="42"/>
      <c r="E4" s="42"/>
    </row>
    <row r="5" spans="1:7" s="41" customFormat="1" ht="11.25" customHeight="1">
      <c r="A5" s="10" t="s">
        <v>192</v>
      </c>
      <c r="B5" s="10"/>
      <c r="C5" s="42"/>
      <c r="D5" s="42"/>
      <c r="E5" s="42"/>
      <c r="G5" s="12" t="s">
        <v>127</v>
      </c>
    </row>
    <row r="6" spans="1:5" s="82" customFormat="1" ht="11.25">
      <c r="A6" s="44"/>
      <c r="B6" s="44"/>
      <c r="C6" s="79"/>
      <c r="D6" s="81"/>
      <c r="E6" s="81"/>
    </row>
    <row r="7" spans="1:7" ht="15" customHeight="1">
      <c r="A7" s="15" t="s">
        <v>49</v>
      </c>
      <c r="B7" s="16" t="s">
        <v>50</v>
      </c>
      <c r="C7" s="301" t="s">
        <v>80</v>
      </c>
      <c r="D7" s="301" t="s">
        <v>81</v>
      </c>
      <c r="E7" s="107" t="s">
        <v>128</v>
      </c>
      <c r="F7" s="51" t="s">
        <v>52</v>
      </c>
      <c r="G7" s="51" t="s">
        <v>95</v>
      </c>
    </row>
    <row r="8" spans="1:7" ht="15">
      <c r="A8" s="291">
        <v>312000001</v>
      </c>
      <c r="B8" s="318" t="s">
        <v>615</v>
      </c>
      <c r="C8" s="297">
        <v>-134500</v>
      </c>
      <c r="D8" s="297">
        <v>-134500</v>
      </c>
      <c r="E8" s="320"/>
      <c r="F8" s="188"/>
      <c r="G8" s="184"/>
    </row>
    <row r="9" spans="1:7" ht="15">
      <c r="A9" s="181"/>
      <c r="B9" s="319" t="s">
        <v>55</v>
      </c>
      <c r="C9" s="303">
        <f>SUM(C8:C8)</f>
        <v>-134500</v>
      </c>
      <c r="D9" s="303">
        <f>SUM(D8:D8)</f>
        <v>-134500</v>
      </c>
      <c r="E9" s="321">
        <f>SUM(E8:E8)</f>
        <v>0</v>
      </c>
      <c r="F9" s="211"/>
      <c r="G9" s="211"/>
    </row>
  </sheetData>
  <sheetProtection password="EAC2" sheet="1"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F22"/>
  <sheetViews>
    <sheetView zoomScaleSheetLayoutView="100" zoomScalePageLayoutView="0" workbookViewId="0" topLeftCell="A1">
      <selection activeCell="E17" sqref="E17"/>
    </sheetView>
  </sheetViews>
  <sheetFormatPr defaultColWidth="11.421875" defaultRowHeight="15"/>
  <cols>
    <col min="1" max="1" width="20.7109375" style="8" customWidth="1"/>
    <col min="2" max="2" width="40.2812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41" customFormat="1" ht="11.25">
      <c r="A1" s="72" t="s">
        <v>46</v>
      </c>
      <c r="B1" s="72"/>
      <c r="C1" s="42"/>
      <c r="D1" s="42"/>
      <c r="E1" s="42"/>
      <c r="F1" s="7"/>
    </row>
    <row r="2" spans="1:5" s="41" customFormat="1" ht="11.25">
      <c r="A2" s="72" t="s">
        <v>0</v>
      </c>
      <c r="B2" s="72"/>
      <c r="C2" s="42"/>
      <c r="D2" s="42"/>
      <c r="E2" s="42"/>
    </row>
    <row r="3" spans="3:5" s="41" customFormat="1" ht="11.25">
      <c r="C3" s="42"/>
      <c r="D3" s="42"/>
      <c r="E3" s="42"/>
    </row>
    <row r="4" spans="3:5" s="41" customFormat="1" ht="11.25">
      <c r="C4" s="42"/>
      <c r="D4" s="42"/>
      <c r="E4" s="42"/>
    </row>
    <row r="5" spans="1:6" s="41" customFormat="1" ht="11.25" customHeight="1">
      <c r="A5" s="10" t="s">
        <v>193</v>
      </c>
      <c r="B5" s="10"/>
      <c r="C5" s="42"/>
      <c r="D5" s="42"/>
      <c r="E5" s="42"/>
      <c r="F5" s="12" t="s">
        <v>129</v>
      </c>
    </row>
    <row r="6" spans="1:5" s="82" customFormat="1" ht="11.25">
      <c r="A6" s="44"/>
      <c r="B6" s="44"/>
      <c r="C6" s="79"/>
      <c r="D6" s="81"/>
      <c r="E6" s="81"/>
    </row>
    <row r="7" spans="1:6" ht="15" customHeight="1">
      <c r="A7" s="323" t="s">
        <v>49</v>
      </c>
      <c r="B7" s="231" t="s">
        <v>50</v>
      </c>
      <c r="C7" s="301" t="s">
        <v>80</v>
      </c>
      <c r="D7" s="301" t="s">
        <v>81</v>
      </c>
      <c r="E7" s="324" t="s">
        <v>128</v>
      </c>
      <c r="F7" s="107" t="s">
        <v>95</v>
      </c>
    </row>
    <row r="8" spans="1:6" ht="15">
      <c r="A8" s="325">
        <v>3210</v>
      </c>
      <c r="B8" s="326" t="s">
        <v>616</v>
      </c>
      <c r="C8" s="326">
        <v>-25149555.45</v>
      </c>
      <c r="D8" s="326">
        <v>-34186384.95</v>
      </c>
      <c r="E8" s="326">
        <v>-9036829.5</v>
      </c>
      <c r="F8" s="322"/>
    </row>
    <row r="9" spans="1:6" ht="15">
      <c r="A9" s="294">
        <v>322000001</v>
      </c>
      <c r="B9" s="297" t="s">
        <v>617</v>
      </c>
      <c r="C9" s="297">
        <v>-15066294.96</v>
      </c>
      <c r="D9" s="297">
        <v>-15066294.96</v>
      </c>
      <c r="E9" s="297">
        <v>0</v>
      </c>
      <c r="F9" s="322"/>
    </row>
    <row r="10" spans="1:6" ht="15">
      <c r="A10" s="294">
        <v>322000002</v>
      </c>
      <c r="B10" s="297" t="s">
        <v>618</v>
      </c>
      <c r="C10" s="297">
        <v>490756.59</v>
      </c>
      <c r="D10" s="297">
        <v>490756.59</v>
      </c>
      <c r="E10" s="297">
        <v>0</v>
      </c>
      <c r="F10" s="322"/>
    </row>
    <row r="11" spans="1:6" ht="15">
      <c r="A11" s="294">
        <v>322000101</v>
      </c>
      <c r="B11" s="297" t="s">
        <v>619</v>
      </c>
      <c r="C11" s="297">
        <v>0</v>
      </c>
      <c r="D11" s="297">
        <v>-1220996.61</v>
      </c>
      <c r="E11" s="297">
        <v>-1220996.61</v>
      </c>
      <c r="F11" s="322"/>
    </row>
    <row r="12" spans="1:6" ht="15">
      <c r="A12" s="294">
        <v>322000104</v>
      </c>
      <c r="B12" s="297" t="s">
        <v>620</v>
      </c>
      <c r="C12" s="297">
        <v>0</v>
      </c>
      <c r="D12" s="297">
        <v>-3973202.05</v>
      </c>
      <c r="E12" s="297">
        <v>-3973202.05</v>
      </c>
      <c r="F12" s="322"/>
    </row>
    <row r="13" spans="1:6" ht="15">
      <c r="A13" s="294">
        <v>322000204</v>
      </c>
      <c r="B13" s="297" t="s">
        <v>621</v>
      </c>
      <c r="C13" s="297">
        <v>0</v>
      </c>
      <c r="D13" s="297">
        <v>-16107912.86</v>
      </c>
      <c r="E13" s="297">
        <v>-16107912.86</v>
      </c>
      <c r="F13" s="322"/>
    </row>
    <row r="14" spans="1:6" ht="15">
      <c r="A14" s="294">
        <v>322000301</v>
      </c>
      <c r="B14" s="297" t="s">
        <v>628</v>
      </c>
      <c r="C14" s="297">
        <v>0</v>
      </c>
      <c r="D14" s="297">
        <v>-1039000</v>
      </c>
      <c r="E14" s="297">
        <v>-1039000</v>
      </c>
      <c r="F14" s="322"/>
    </row>
    <row r="15" spans="1:6" ht="15">
      <c r="A15" s="294">
        <v>322000304</v>
      </c>
      <c r="B15" s="297" t="s">
        <v>622</v>
      </c>
      <c r="C15" s="297">
        <v>0</v>
      </c>
      <c r="D15" s="297">
        <v>-1127727.41</v>
      </c>
      <c r="E15" s="297">
        <v>-1127727.41</v>
      </c>
      <c r="F15" s="322"/>
    </row>
    <row r="16" spans="1:6" ht="15">
      <c r="A16" s="294">
        <v>322000404</v>
      </c>
      <c r="B16" s="297" t="s">
        <v>623</v>
      </c>
      <c r="C16" s="297">
        <v>0</v>
      </c>
      <c r="D16" s="297">
        <v>-3683139.7</v>
      </c>
      <c r="E16" s="297">
        <v>-3683139.7</v>
      </c>
      <c r="F16" s="322"/>
    </row>
    <row r="17" spans="1:6" ht="15">
      <c r="A17" s="294">
        <v>322000604</v>
      </c>
      <c r="B17" s="297" t="s">
        <v>624</v>
      </c>
      <c r="C17" s="297">
        <v>0</v>
      </c>
      <c r="D17" s="297">
        <v>-821187.08</v>
      </c>
      <c r="E17" s="297">
        <v>-821187.08</v>
      </c>
      <c r="F17" s="322"/>
    </row>
    <row r="18" spans="1:6" ht="15">
      <c r="A18" s="294">
        <v>322002012</v>
      </c>
      <c r="B18" s="297" t="s">
        <v>625</v>
      </c>
      <c r="C18" s="297">
        <v>-35681670.62</v>
      </c>
      <c r="D18" s="297">
        <v>-34609421.65</v>
      </c>
      <c r="E18" s="297">
        <v>1072248.97</v>
      </c>
      <c r="F18" s="322"/>
    </row>
    <row r="19" spans="1:6" ht="15">
      <c r="A19" s="294">
        <v>322002013</v>
      </c>
      <c r="B19" s="297" t="s">
        <v>626</v>
      </c>
      <c r="C19" s="297">
        <v>-23933156.88</v>
      </c>
      <c r="D19" s="297">
        <v>-21731915.48</v>
      </c>
      <c r="E19" s="297">
        <v>2201241.4</v>
      </c>
      <c r="F19" s="322"/>
    </row>
    <row r="20" spans="1:6" ht="15">
      <c r="A20" s="294">
        <v>322002014</v>
      </c>
      <c r="B20" s="297" t="s">
        <v>627</v>
      </c>
      <c r="C20" s="297">
        <v>0</v>
      </c>
      <c r="D20" s="297">
        <v>1036757.39</v>
      </c>
      <c r="E20" s="297">
        <v>1036757.39</v>
      </c>
      <c r="F20" s="322"/>
    </row>
    <row r="21" spans="1:6" ht="15">
      <c r="A21" s="293"/>
      <c r="B21" s="293"/>
      <c r="C21" s="327">
        <f>SUM(C9:C20)</f>
        <v>-74190365.86999999</v>
      </c>
      <c r="D21" s="327">
        <f>SUM(D9:D20)</f>
        <v>-97853283.82</v>
      </c>
      <c r="E21" s="327">
        <f>SUM(E9:E20)</f>
        <v>-23662917.95</v>
      </c>
      <c r="F21" s="216"/>
    </row>
    <row r="22" spans="1:6" ht="15">
      <c r="A22" s="157"/>
      <c r="B22" s="157" t="s">
        <v>130</v>
      </c>
      <c r="C22" s="315">
        <f>C8+C21</f>
        <v>-99339921.32</v>
      </c>
      <c r="D22" s="315">
        <f>D8+D21</f>
        <v>-132039668.77</v>
      </c>
      <c r="E22" s="315">
        <f>E8+E21</f>
        <v>-32699747.45</v>
      </c>
      <c r="F22" s="157"/>
    </row>
  </sheetData>
  <sheetProtection password="EAC2" sheet="1"/>
  <protectedRanges>
    <protectedRange sqref="F22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  <ignoredErrors>
    <ignoredError sqref="C21:E21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08"/>
  <sheetViews>
    <sheetView zoomScaleSheetLayoutView="100" zoomScalePageLayoutView="0" workbookViewId="0" topLeftCell="A1">
      <selection activeCell="C20" sqref="C20"/>
    </sheetView>
  </sheetViews>
  <sheetFormatPr defaultColWidth="11.421875" defaultRowHeight="15"/>
  <cols>
    <col min="1" max="1" width="20.7109375" style="166" customWidth="1"/>
    <col min="2" max="2" width="38.7109375" style="166" customWidth="1"/>
    <col min="3" max="5" width="17.7109375" style="120" customWidth="1"/>
    <col min="6" max="16384" width="11.421875" style="8" customWidth="1"/>
  </cols>
  <sheetData>
    <row r="1" spans="1:5" s="41" customFormat="1" ht="11.25">
      <c r="A1" s="72" t="s">
        <v>46</v>
      </c>
      <c r="B1" s="72"/>
      <c r="C1" s="73"/>
      <c r="D1" s="73"/>
      <c r="E1" s="32"/>
    </row>
    <row r="2" spans="1:5" s="41" customFormat="1" ht="11.25">
      <c r="A2" s="72" t="s">
        <v>0</v>
      </c>
      <c r="B2" s="72"/>
      <c r="C2" s="73"/>
      <c r="D2" s="73"/>
      <c r="E2" s="73"/>
    </row>
    <row r="3" spans="3:5" s="41" customFormat="1" ht="11.25">
      <c r="C3" s="73"/>
      <c r="D3" s="73"/>
      <c r="E3" s="73"/>
    </row>
    <row r="4" spans="3:5" s="41" customFormat="1" ht="11.25">
      <c r="C4" s="73"/>
      <c r="D4" s="73"/>
      <c r="E4" s="73"/>
    </row>
    <row r="5" spans="1:5" s="41" customFormat="1" ht="11.25" customHeight="1">
      <c r="A5" s="65" t="s">
        <v>207</v>
      </c>
      <c r="C5" s="73"/>
      <c r="D5" s="73"/>
      <c r="E5" s="283" t="s">
        <v>131</v>
      </c>
    </row>
    <row r="6" spans="1:5" s="82" customFormat="1" ht="11.25">
      <c r="A6" s="28"/>
      <c r="B6" s="28"/>
      <c r="C6" s="108"/>
      <c r="D6" s="109"/>
      <c r="E6" s="109"/>
    </row>
    <row r="7" spans="1:5" ht="15" customHeight="1">
      <c r="A7" s="15" t="s">
        <v>49</v>
      </c>
      <c r="B7" s="16" t="s">
        <v>50</v>
      </c>
      <c r="C7" s="301" t="s">
        <v>80</v>
      </c>
      <c r="D7" s="301" t="s">
        <v>81</v>
      </c>
      <c r="E7" s="301" t="s">
        <v>82</v>
      </c>
    </row>
    <row r="8" spans="1:5" ht="15">
      <c r="A8" s="294">
        <v>111200001</v>
      </c>
      <c r="B8" s="328" t="s">
        <v>629</v>
      </c>
      <c r="C8" s="297">
        <v>6019039.26</v>
      </c>
      <c r="D8" s="297">
        <v>3917258.45</v>
      </c>
      <c r="E8" s="297">
        <v>-2101780.81</v>
      </c>
    </row>
    <row r="9" spans="1:5" ht="15">
      <c r="A9" s="294">
        <v>111200002</v>
      </c>
      <c r="B9" s="328" t="s">
        <v>630</v>
      </c>
      <c r="C9" s="297">
        <v>8462.8</v>
      </c>
      <c r="D9" s="297">
        <v>8462.8</v>
      </c>
      <c r="E9" s="297">
        <v>0</v>
      </c>
    </row>
    <row r="10" spans="1:5" ht="15">
      <c r="A10" s="294">
        <v>111200003</v>
      </c>
      <c r="B10" s="328" t="s">
        <v>631</v>
      </c>
      <c r="C10" s="297">
        <v>67342.94</v>
      </c>
      <c r="D10" s="297">
        <v>67585.62</v>
      </c>
      <c r="E10" s="297">
        <v>242.68</v>
      </c>
    </row>
    <row r="11" spans="1:5" ht="15">
      <c r="A11" s="294">
        <v>111200004</v>
      </c>
      <c r="B11" s="328" t="s">
        <v>632</v>
      </c>
      <c r="C11" s="297">
        <v>6074.26</v>
      </c>
      <c r="D11" s="297">
        <v>6074.26</v>
      </c>
      <c r="E11" s="297">
        <v>0</v>
      </c>
    </row>
    <row r="12" spans="1:5" ht="15">
      <c r="A12" s="294">
        <v>111200006</v>
      </c>
      <c r="B12" s="328" t="s">
        <v>633</v>
      </c>
      <c r="C12" s="297">
        <v>17199.57</v>
      </c>
      <c r="D12" s="297">
        <v>17229.6</v>
      </c>
      <c r="E12" s="297">
        <v>30.03</v>
      </c>
    </row>
    <row r="13" spans="1:5" ht="15">
      <c r="A13" s="294">
        <v>111200007</v>
      </c>
      <c r="B13" s="328" t="s">
        <v>634</v>
      </c>
      <c r="C13" s="297">
        <v>228153.29</v>
      </c>
      <c r="D13" s="297">
        <v>255979.05</v>
      </c>
      <c r="E13" s="297">
        <v>27825.76</v>
      </c>
    </row>
    <row r="14" spans="1:5" ht="15">
      <c r="A14" s="294">
        <v>111200011</v>
      </c>
      <c r="B14" s="328" t="s">
        <v>635</v>
      </c>
      <c r="C14" s="297">
        <v>1493460.65</v>
      </c>
      <c r="D14" s="297">
        <v>1501171.75</v>
      </c>
      <c r="E14" s="297">
        <v>7711.1</v>
      </c>
    </row>
    <row r="15" spans="1:5" ht="15">
      <c r="A15" s="294">
        <v>111200012</v>
      </c>
      <c r="B15" s="328" t="s">
        <v>636</v>
      </c>
      <c r="C15" s="297">
        <v>1426393.16</v>
      </c>
      <c r="D15" s="297">
        <v>638456.38</v>
      </c>
      <c r="E15" s="297">
        <v>-787936.78</v>
      </c>
    </row>
    <row r="16" spans="1:5" ht="15">
      <c r="A16" s="294">
        <v>111200013</v>
      </c>
      <c r="B16" s="328" t="s">
        <v>637</v>
      </c>
      <c r="C16" s="297">
        <v>221219.13</v>
      </c>
      <c r="D16" s="297">
        <v>222016.29</v>
      </c>
      <c r="E16" s="297">
        <v>797.16</v>
      </c>
    </row>
    <row r="17" spans="1:5" ht="15">
      <c r="A17" s="294">
        <v>111200014</v>
      </c>
      <c r="B17" s="328" t="s">
        <v>638</v>
      </c>
      <c r="C17" s="297">
        <v>14336782.36</v>
      </c>
      <c r="D17" s="297">
        <v>1438400.08</v>
      </c>
      <c r="E17" s="297">
        <v>-12898382.28</v>
      </c>
    </row>
    <row r="18" spans="1:5" ht="15">
      <c r="A18" s="294">
        <v>111200015</v>
      </c>
      <c r="B18" s="328" t="s">
        <v>639</v>
      </c>
      <c r="C18" s="297">
        <v>2154037.1</v>
      </c>
      <c r="D18" s="297">
        <v>1817673.89</v>
      </c>
      <c r="E18" s="297">
        <v>-336363.21</v>
      </c>
    </row>
    <row r="19" spans="1:5" ht="15">
      <c r="A19" s="294">
        <v>111200019</v>
      </c>
      <c r="B19" s="328" t="s">
        <v>640</v>
      </c>
      <c r="C19" s="297">
        <v>0</v>
      </c>
      <c r="D19" s="297">
        <v>1858452.82</v>
      </c>
      <c r="E19" s="297">
        <v>1858452.82</v>
      </c>
    </row>
    <row r="20" spans="1:5" ht="15">
      <c r="A20" s="294">
        <v>111200020</v>
      </c>
      <c r="B20" s="328" t="s">
        <v>641</v>
      </c>
      <c r="C20" s="297">
        <v>0</v>
      </c>
      <c r="D20" s="297">
        <v>1534360.78</v>
      </c>
      <c r="E20" s="297">
        <v>1534360.78</v>
      </c>
    </row>
    <row r="21" spans="1:5" ht="15">
      <c r="A21" s="294">
        <v>111200021</v>
      </c>
      <c r="B21" s="328" t="s">
        <v>642</v>
      </c>
      <c r="C21" s="297">
        <v>0</v>
      </c>
      <c r="D21" s="297">
        <v>1663415.5</v>
      </c>
      <c r="E21" s="297">
        <v>1663415.5</v>
      </c>
    </row>
    <row r="22" spans="1:5" ht="15">
      <c r="A22" s="446" t="s">
        <v>643</v>
      </c>
      <c r="B22" s="447"/>
      <c r="C22" s="329">
        <f>SUM(C8:C21)</f>
        <v>25978164.520000003</v>
      </c>
      <c r="D22" s="329">
        <f>SUM(D8:D21)</f>
        <v>14946537.27</v>
      </c>
      <c r="E22" s="329">
        <f>SUM(E8:E21)</f>
        <v>-11031627.25</v>
      </c>
    </row>
    <row r="23" spans="1:5" ht="15">
      <c r="A23" s="294">
        <v>111500007</v>
      </c>
      <c r="B23" s="328" t="s">
        <v>281</v>
      </c>
      <c r="C23" s="297">
        <v>35852.57</v>
      </c>
      <c r="D23" s="297">
        <v>125371.67</v>
      </c>
      <c r="E23" s="297">
        <v>89519.1</v>
      </c>
    </row>
    <row r="24" spans="1:5" ht="15">
      <c r="A24" s="294">
        <v>111500008</v>
      </c>
      <c r="B24" s="328" t="s">
        <v>282</v>
      </c>
      <c r="C24" s="297">
        <v>51279.07</v>
      </c>
      <c r="D24" s="297">
        <v>51463.87</v>
      </c>
      <c r="E24" s="297">
        <v>184.8</v>
      </c>
    </row>
    <row r="25" spans="1:5" ht="15">
      <c r="A25" s="294">
        <v>111500009</v>
      </c>
      <c r="B25" s="328" t="s">
        <v>283</v>
      </c>
      <c r="C25" s="297">
        <v>64040.33</v>
      </c>
      <c r="D25" s="297">
        <v>64271.06</v>
      </c>
      <c r="E25" s="297">
        <v>230.73</v>
      </c>
    </row>
    <row r="26" spans="1:5" ht="15">
      <c r="A26" s="294">
        <v>111500010</v>
      </c>
      <c r="B26" s="328" t="s">
        <v>284</v>
      </c>
      <c r="C26" s="297">
        <v>6382.29</v>
      </c>
      <c r="D26" s="297">
        <v>11402.29</v>
      </c>
      <c r="E26" s="297">
        <v>5020</v>
      </c>
    </row>
    <row r="27" spans="1:5" ht="15">
      <c r="A27" s="294">
        <v>111500011</v>
      </c>
      <c r="B27" s="328" t="s">
        <v>285</v>
      </c>
      <c r="C27" s="297">
        <v>6905.87</v>
      </c>
      <c r="D27" s="297">
        <v>11402.29</v>
      </c>
      <c r="E27" s="297">
        <v>4496.42</v>
      </c>
    </row>
    <row r="28" spans="1:5" ht="15">
      <c r="A28" s="294">
        <v>111500012</v>
      </c>
      <c r="B28" s="328" t="s">
        <v>286</v>
      </c>
      <c r="C28" s="297">
        <v>13950.78</v>
      </c>
      <c r="D28" s="297">
        <v>13975.77</v>
      </c>
      <c r="E28" s="297">
        <v>24.99</v>
      </c>
    </row>
    <row r="29" spans="1:5" ht="15">
      <c r="A29" s="294">
        <v>111500013</v>
      </c>
      <c r="B29" s="328" t="s">
        <v>287</v>
      </c>
      <c r="C29" s="297">
        <v>12175.42</v>
      </c>
      <c r="D29" s="297">
        <v>12197.19</v>
      </c>
      <c r="E29" s="297">
        <v>21.77</v>
      </c>
    </row>
    <row r="30" spans="1:5" ht="15">
      <c r="A30" s="294">
        <v>111500014</v>
      </c>
      <c r="B30" s="328" t="s">
        <v>288</v>
      </c>
      <c r="C30" s="297">
        <v>6366.03</v>
      </c>
      <c r="D30" s="297">
        <v>6018.03</v>
      </c>
      <c r="E30" s="297">
        <v>-348</v>
      </c>
    </row>
    <row r="31" spans="1:5" ht="15">
      <c r="A31" s="294">
        <v>111500016</v>
      </c>
      <c r="B31" s="328" t="s">
        <v>289</v>
      </c>
      <c r="C31" s="297">
        <v>8606.41</v>
      </c>
      <c r="D31" s="297">
        <v>11402.29</v>
      </c>
      <c r="E31" s="297">
        <v>2795.88</v>
      </c>
    </row>
    <row r="32" spans="1:5" ht="15">
      <c r="A32" s="294">
        <v>111500017</v>
      </c>
      <c r="B32" s="328" t="s">
        <v>290</v>
      </c>
      <c r="C32" s="297">
        <v>7107.03</v>
      </c>
      <c r="D32" s="297">
        <v>6759.03</v>
      </c>
      <c r="E32" s="297">
        <v>-348</v>
      </c>
    </row>
    <row r="33" spans="1:5" ht="15">
      <c r="A33" s="294">
        <v>111500018</v>
      </c>
      <c r="B33" s="328" t="s">
        <v>291</v>
      </c>
      <c r="C33" s="297">
        <v>21729.96</v>
      </c>
      <c r="D33" s="297">
        <v>21768.83</v>
      </c>
      <c r="E33" s="297">
        <v>38.87</v>
      </c>
    </row>
    <row r="34" spans="1:5" ht="15">
      <c r="A34" s="294">
        <v>111500019</v>
      </c>
      <c r="B34" s="328" t="s">
        <v>292</v>
      </c>
      <c r="C34" s="297">
        <v>76144.32</v>
      </c>
      <c r="D34" s="297">
        <v>81135.87</v>
      </c>
      <c r="E34" s="297">
        <v>4991.55</v>
      </c>
    </row>
    <row r="35" spans="1:5" ht="15">
      <c r="A35" s="294">
        <v>111500020</v>
      </c>
      <c r="B35" s="328" t="s">
        <v>293</v>
      </c>
      <c r="C35" s="297">
        <v>87205</v>
      </c>
      <c r="D35" s="297">
        <v>87519.24</v>
      </c>
      <c r="E35" s="297">
        <v>314.24</v>
      </c>
    </row>
    <row r="36" spans="1:5" ht="15">
      <c r="A36" s="294">
        <v>111500021</v>
      </c>
      <c r="B36" s="328" t="s">
        <v>294</v>
      </c>
      <c r="C36" s="297">
        <v>9173.59</v>
      </c>
      <c r="D36" s="297">
        <v>11402.29</v>
      </c>
      <c r="E36" s="297">
        <v>2228.7</v>
      </c>
    </row>
    <row r="37" spans="1:5" ht="15">
      <c r="A37" s="294">
        <v>111500022</v>
      </c>
      <c r="B37" s="328" t="s">
        <v>295</v>
      </c>
      <c r="C37" s="297">
        <v>12695.42</v>
      </c>
      <c r="D37" s="297">
        <v>12718.14</v>
      </c>
      <c r="E37" s="297">
        <v>22.72</v>
      </c>
    </row>
    <row r="38" spans="1:5" ht="15">
      <c r="A38" s="294">
        <v>111500024</v>
      </c>
      <c r="B38" s="328" t="s">
        <v>296</v>
      </c>
      <c r="C38" s="297">
        <v>7948.76</v>
      </c>
      <c r="D38" s="297">
        <v>11402.29</v>
      </c>
      <c r="E38" s="297">
        <v>3453.53</v>
      </c>
    </row>
    <row r="39" spans="1:5" ht="15">
      <c r="A39" s="294">
        <v>111500025</v>
      </c>
      <c r="B39" s="328" t="s">
        <v>297</v>
      </c>
      <c r="C39" s="297">
        <v>81009.57</v>
      </c>
      <c r="D39" s="297">
        <v>81301.44</v>
      </c>
      <c r="E39" s="297">
        <v>291.87</v>
      </c>
    </row>
    <row r="40" spans="1:5" ht="15">
      <c r="A40" s="294">
        <v>111500026</v>
      </c>
      <c r="B40" s="328" t="s">
        <v>298</v>
      </c>
      <c r="C40" s="297">
        <v>5000</v>
      </c>
      <c r="D40" s="297">
        <v>4652</v>
      </c>
      <c r="E40" s="297">
        <v>-348</v>
      </c>
    </row>
    <row r="41" spans="1:5" ht="15">
      <c r="A41" s="294">
        <v>111500028</v>
      </c>
      <c r="B41" s="328" t="s">
        <v>299</v>
      </c>
      <c r="C41" s="297">
        <v>614739.5</v>
      </c>
      <c r="D41" s="297">
        <v>594452.72</v>
      </c>
      <c r="E41" s="297">
        <v>-20286.78</v>
      </c>
    </row>
    <row r="42" spans="1:5" ht="15">
      <c r="A42" s="294">
        <v>111500034</v>
      </c>
      <c r="B42" s="328" t="s">
        <v>300</v>
      </c>
      <c r="C42" s="297">
        <v>80787.2</v>
      </c>
      <c r="D42" s="297">
        <v>81078.3</v>
      </c>
      <c r="E42" s="297">
        <v>291.1</v>
      </c>
    </row>
    <row r="43" spans="1:5" ht="15">
      <c r="A43" s="294">
        <v>111500035</v>
      </c>
      <c r="B43" s="328" t="s">
        <v>644</v>
      </c>
      <c r="C43" s="297">
        <v>20440.08</v>
      </c>
      <c r="D43" s="297">
        <v>0</v>
      </c>
      <c r="E43" s="297">
        <v>-20440.08</v>
      </c>
    </row>
    <row r="44" spans="1:5" ht="15">
      <c r="A44" s="294">
        <v>111500039</v>
      </c>
      <c r="B44" s="328" t="s">
        <v>301</v>
      </c>
      <c r="C44" s="297">
        <v>7315.19</v>
      </c>
      <c r="D44" s="297">
        <v>9964.92</v>
      </c>
      <c r="E44" s="297">
        <v>2649.73</v>
      </c>
    </row>
    <row r="45" spans="1:5" ht="15">
      <c r="A45" s="294">
        <v>111500049</v>
      </c>
      <c r="B45" s="328" t="s">
        <v>302</v>
      </c>
      <c r="C45" s="297">
        <v>265571.65</v>
      </c>
      <c r="D45" s="297">
        <v>37505.75</v>
      </c>
      <c r="E45" s="297">
        <v>-228065.9</v>
      </c>
    </row>
    <row r="46" spans="1:5" ht="15">
      <c r="A46" s="294">
        <v>111500051</v>
      </c>
      <c r="B46" s="328" t="s">
        <v>303</v>
      </c>
      <c r="C46" s="297">
        <v>14680</v>
      </c>
      <c r="D46" s="297">
        <v>14706.23</v>
      </c>
      <c r="E46" s="297">
        <v>26.23</v>
      </c>
    </row>
    <row r="47" spans="1:5" ht="15">
      <c r="A47" s="294">
        <v>111500052</v>
      </c>
      <c r="B47" s="328" t="s">
        <v>304</v>
      </c>
      <c r="C47" s="297">
        <v>79266.21</v>
      </c>
      <c r="D47" s="297">
        <v>66428.79</v>
      </c>
      <c r="E47" s="297">
        <v>-12837.42</v>
      </c>
    </row>
    <row r="48" spans="1:5" ht="15">
      <c r="A48" s="294">
        <v>111500053</v>
      </c>
      <c r="B48" s="328" t="s">
        <v>305</v>
      </c>
      <c r="C48" s="297">
        <v>3392.8</v>
      </c>
      <c r="D48" s="297">
        <v>3045.08</v>
      </c>
      <c r="E48" s="297">
        <v>-347.72</v>
      </c>
    </row>
    <row r="49" spans="1:5" ht="15">
      <c r="A49" s="294">
        <v>111500054</v>
      </c>
      <c r="B49" s="328" t="s">
        <v>645</v>
      </c>
      <c r="C49" s="297">
        <v>6831.54</v>
      </c>
      <c r="D49" s="297">
        <v>0</v>
      </c>
      <c r="E49" s="297">
        <v>-6831.54</v>
      </c>
    </row>
    <row r="50" spans="1:5" ht="15">
      <c r="A50" s="294">
        <v>111500055</v>
      </c>
      <c r="B50" s="328" t="s">
        <v>306</v>
      </c>
      <c r="C50" s="297">
        <v>9544.3</v>
      </c>
      <c r="D50" s="297">
        <v>13492.52</v>
      </c>
      <c r="E50" s="297">
        <v>3948.22</v>
      </c>
    </row>
    <row r="51" spans="1:5" ht="15">
      <c r="A51" s="294">
        <v>111500056</v>
      </c>
      <c r="B51" s="328" t="s">
        <v>646</v>
      </c>
      <c r="C51" s="297">
        <v>112.09</v>
      </c>
      <c r="D51" s="297">
        <v>0</v>
      </c>
      <c r="E51" s="297">
        <v>-112.09</v>
      </c>
    </row>
    <row r="52" spans="1:5" ht="15">
      <c r="A52" s="294">
        <v>111500057</v>
      </c>
      <c r="B52" s="328" t="s">
        <v>647</v>
      </c>
      <c r="C52" s="297">
        <v>799.34</v>
      </c>
      <c r="D52" s="297">
        <v>0</v>
      </c>
      <c r="E52" s="297">
        <v>-799.34</v>
      </c>
    </row>
    <row r="53" spans="1:5" ht="15">
      <c r="A53" s="294">
        <v>111500058</v>
      </c>
      <c r="B53" s="328" t="s">
        <v>648</v>
      </c>
      <c r="C53" s="297">
        <v>6253.67</v>
      </c>
      <c r="D53" s="297">
        <v>0</v>
      </c>
      <c r="E53" s="297">
        <v>-6253.67</v>
      </c>
    </row>
    <row r="54" spans="1:5" ht="15">
      <c r="A54" s="294">
        <v>111500064</v>
      </c>
      <c r="B54" s="328" t="s">
        <v>307</v>
      </c>
      <c r="C54" s="297">
        <v>14052.69</v>
      </c>
      <c r="D54" s="297">
        <v>6978.23</v>
      </c>
      <c r="E54" s="297">
        <v>-7074.46</v>
      </c>
    </row>
    <row r="55" spans="1:5" ht="15">
      <c r="A55" s="294">
        <v>111500066</v>
      </c>
      <c r="B55" s="328" t="s">
        <v>308</v>
      </c>
      <c r="C55" s="297">
        <v>31468.45</v>
      </c>
      <c r="D55" s="297">
        <v>8753.95</v>
      </c>
      <c r="E55" s="297">
        <v>-22714.5</v>
      </c>
    </row>
    <row r="56" spans="1:5" ht="15">
      <c r="A56" s="294">
        <v>111500067</v>
      </c>
      <c r="B56" s="328" t="s">
        <v>649</v>
      </c>
      <c r="C56" s="297">
        <v>248.85</v>
      </c>
      <c r="D56" s="297">
        <v>0</v>
      </c>
      <c r="E56" s="297">
        <v>-248.85</v>
      </c>
    </row>
    <row r="57" spans="1:5" ht="15">
      <c r="A57" s="294">
        <v>111500068</v>
      </c>
      <c r="B57" s="328" t="s">
        <v>650</v>
      </c>
      <c r="C57" s="297">
        <v>1522.01</v>
      </c>
      <c r="D57" s="297">
        <v>0</v>
      </c>
      <c r="E57" s="297">
        <v>-1522.01</v>
      </c>
    </row>
    <row r="58" spans="1:5" ht="15">
      <c r="A58" s="294">
        <v>111500069</v>
      </c>
      <c r="B58" s="328" t="s">
        <v>309</v>
      </c>
      <c r="C58" s="297">
        <v>-1618.3</v>
      </c>
      <c r="D58" s="297">
        <v>-2798</v>
      </c>
      <c r="E58" s="297">
        <v>-1179.7</v>
      </c>
    </row>
    <row r="59" spans="1:5" ht="15">
      <c r="A59" s="294">
        <v>111500071</v>
      </c>
      <c r="B59" s="328" t="s">
        <v>310</v>
      </c>
      <c r="C59" s="297">
        <v>1077219.29</v>
      </c>
      <c r="D59" s="297">
        <v>65301.7</v>
      </c>
      <c r="E59" s="297">
        <v>-1011917.59</v>
      </c>
    </row>
    <row r="60" spans="1:5" ht="15">
      <c r="A60" s="294">
        <v>111500072</v>
      </c>
      <c r="B60" s="328" t="s">
        <v>311</v>
      </c>
      <c r="C60" s="297">
        <v>614355.72</v>
      </c>
      <c r="D60" s="297">
        <v>50855.22</v>
      </c>
      <c r="E60" s="297">
        <v>-563500.5</v>
      </c>
    </row>
    <row r="61" spans="1:5" ht="15">
      <c r="A61" s="294">
        <v>111500073</v>
      </c>
      <c r="B61" s="328" t="s">
        <v>312</v>
      </c>
      <c r="C61" s="297">
        <v>224.01</v>
      </c>
      <c r="D61" s="297">
        <v>299.79</v>
      </c>
      <c r="E61" s="297">
        <v>75.78</v>
      </c>
    </row>
    <row r="62" spans="1:5" ht="15">
      <c r="A62" s="294">
        <v>111500074</v>
      </c>
      <c r="B62" s="328" t="s">
        <v>651</v>
      </c>
      <c r="C62" s="297">
        <v>707874.5</v>
      </c>
      <c r="D62" s="297">
        <v>0</v>
      </c>
      <c r="E62" s="297">
        <v>-707874.5</v>
      </c>
    </row>
    <row r="63" spans="1:5" ht="15">
      <c r="A63" s="294">
        <v>111500075</v>
      </c>
      <c r="B63" s="328" t="s">
        <v>652</v>
      </c>
      <c r="C63" s="297">
        <v>976.34</v>
      </c>
      <c r="D63" s="297">
        <v>0</v>
      </c>
      <c r="E63" s="297">
        <v>-976.34</v>
      </c>
    </row>
    <row r="64" spans="1:5" ht="15">
      <c r="A64" s="294">
        <v>111500076</v>
      </c>
      <c r="B64" s="328" t="s">
        <v>313</v>
      </c>
      <c r="C64" s="297">
        <v>0</v>
      </c>
      <c r="D64" s="297">
        <v>10388.18</v>
      </c>
      <c r="E64" s="297">
        <v>10388.18</v>
      </c>
    </row>
    <row r="65" spans="1:5" ht="15">
      <c r="A65" s="294">
        <v>111500077</v>
      </c>
      <c r="B65" s="328" t="s">
        <v>314</v>
      </c>
      <c r="C65" s="297">
        <v>148477.9</v>
      </c>
      <c r="D65" s="297">
        <v>9509.98</v>
      </c>
      <c r="E65" s="297">
        <v>-138967.92</v>
      </c>
    </row>
    <row r="66" spans="1:5" ht="15">
      <c r="A66" s="294">
        <v>111500079</v>
      </c>
      <c r="B66" s="328" t="s">
        <v>315</v>
      </c>
      <c r="C66" s="297">
        <v>375460.52</v>
      </c>
      <c r="D66" s="297">
        <v>377040.91</v>
      </c>
      <c r="E66" s="297">
        <v>1580.39</v>
      </c>
    </row>
    <row r="67" spans="1:5" ht="15">
      <c r="A67" s="294">
        <v>111500080</v>
      </c>
      <c r="B67" s="328" t="s">
        <v>316</v>
      </c>
      <c r="C67" s="297">
        <v>240063.3</v>
      </c>
      <c r="D67" s="297">
        <v>12477.21</v>
      </c>
      <c r="E67" s="297">
        <v>-227586.09</v>
      </c>
    </row>
    <row r="68" spans="1:5" ht="15">
      <c r="A68" s="294">
        <v>111500081</v>
      </c>
      <c r="B68" s="328" t="s">
        <v>653</v>
      </c>
      <c r="C68" s="297">
        <v>292351.91</v>
      </c>
      <c r="D68" s="297">
        <v>0</v>
      </c>
      <c r="E68" s="297">
        <v>-292351.91</v>
      </c>
    </row>
    <row r="69" spans="1:5" ht="15">
      <c r="A69" s="294">
        <v>111500082</v>
      </c>
      <c r="B69" s="328" t="s">
        <v>317</v>
      </c>
      <c r="C69" s="297">
        <v>964613.19</v>
      </c>
      <c r="D69" s="297">
        <v>63399.55</v>
      </c>
      <c r="E69" s="297">
        <v>-901213.64</v>
      </c>
    </row>
    <row r="70" spans="1:5" ht="15">
      <c r="A70" s="294">
        <v>111500083</v>
      </c>
      <c r="B70" s="328" t="s">
        <v>318</v>
      </c>
      <c r="C70" s="297">
        <v>1800416.2</v>
      </c>
      <c r="D70" s="297">
        <v>151821.49</v>
      </c>
      <c r="E70" s="297">
        <v>-1648594.71</v>
      </c>
    </row>
    <row r="71" spans="1:5" ht="15">
      <c r="A71" s="294">
        <v>111500085</v>
      </c>
      <c r="B71" s="328" t="s">
        <v>319</v>
      </c>
      <c r="C71" s="297">
        <v>0</v>
      </c>
      <c r="D71" s="297">
        <v>22333.22</v>
      </c>
      <c r="E71" s="297">
        <v>22333.22</v>
      </c>
    </row>
    <row r="72" spans="1:5" ht="15">
      <c r="A72" s="294">
        <v>111500087</v>
      </c>
      <c r="B72" s="328" t="s">
        <v>320</v>
      </c>
      <c r="C72" s="297">
        <v>0</v>
      </c>
      <c r="D72" s="297">
        <v>875593.01</v>
      </c>
      <c r="E72" s="297">
        <v>875593.01</v>
      </c>
    </row>
    <row r="73" spans="1:5" ht="15">
      <c r="A73" s="294">
        <v>111500088</v>
      </c>
      <c r="B73" s="328" t="s">
        <v>321</v>
      </c>
      <c r="C73" s="297">
        <v>0</v>
      </c>
      <c r="D73" s="297">
        <v>17680.16</v>
      </c>
      <c r="E73" s="297">
        <v>17680.16</v>
      </c>
    </row>
    <row r="74" spans="1:5" ht="15">
      <c r="A74" s="294">
        <v>111500089</v>
      </c>
      <c r="B74" s="328" t="s">
        <v>322</v>
      </c>
      <c r="C74" s="297">
        <v>0</v>
      </c>
      <c r="D74" s="297">
        <v>70791.89</v>
      </c>
      <c r="E74" s="297">
        <v>70791.89</v>
      </c>
    </row>
    <row r="75" spans="1:5" ht="15">
      <c r="A75" s="294">
        <v>111500090</v>
      </c>
      <c r="B75" s="328" t="s">
        <v>323</v>
      </c>
      <c r="C75" s="297">
        <v>0</v>
      </c>
      <c r="D75" s="297">
        <v>31288.72</v>
      </c>
      <c r="E75" s="297">
        <v>31288.72</v>
      </c>
    </row>
    <row r="76" spans="1:5" ht="15">
      <c r="A76" s="294">
        <v>111500091</v>
      </c>
      <c r="B76" s="328" t="s">
        <v>324</v>
      </c>
      <c r="C76" s="297">
        <v>0</v>
      </c>
      <c r="D76" s="297">
        <v>33772.22</v>
      </c>
      <c r="E76" s="297">
        <v>33772.22</v>
      </c>
    </row>
    <row r="77" spans="1:5" ht="15">
      <c r="A77" s="294">
        <v>111500092</v>
      </c>
      <c r="B77" s="328" t="s">
        <v>325</v>
      </c>
      <c r="C77" s="297">
        <v>0</v>
      </c>
      <c r="D77" s="297">
        <v>48052.87</v>
      </c>
      <c r="E77" s="297">
        <v>48052.87</v>
      </c>
    </row>
    <row r="78" spans="1:5" ht="15">
      <c r="A78" s="294">
        <v>111500093</v>
      </c>
      <c r="B78" s="328" t="s">
        <v>326</v>
      </c>
      <c r="C78" s="297">
        <v>0</v>
      </c>
      <c r="D78" s="297">
        <v>48052.8</v>
      </c>
      <c r="E78" s="297">
        <v>48052.8</v>
      </c>
    </row>
    <row r="79" spans="1:5" ht="15">
      <c r="A79" s="294">
        <v>111500094</v>
      </c>
      <c r="B79" s="328" t="s">
        <v>327</v>
      </c>
      <c r="C79" s="297">
        <v>0</v>
      </c>
      <c r="D79" s="297">
        <v>56324.24</v>
      </c>
      <c r="E79" s="297">
        <v>56324.24</v>
      </c>
    </row>
    <row r="80" spans="1:5" ht="15">
      <c r="A80" s="294">
        <v>111500095</v>
      </c>
      <c r="B80" s="328" t="s">
        <v>328</v>
      </c>
      <c r="C80" s="297">
        <v>0</v>
      </c>
      <c r="D80" s="297">
        <v>138576.82</v>
      </c>
      <c r="E80" s="297">
        <v>138576.82</v>
      </c>
    </row>
    <row r="81" spans="1:5" ht="15">
      <c r="A81" s="294">
        <v>111500096</v>
      </c>
      <c r="B81" s="328" t="s">
        <v>329</v>
      </c>
      <c r="C81" s="297">
        <v>0</v>
      </c>
      <c r="D81" s="297">
        <v>79100.48</v>
      </c>
      <c r="E81" s="297">
        <v>79100.48</v>
      </c>
    </row>
    <row r="82" spans="1:5" ht="15">
      <c r="A82" s="294">
        <v>111500097</v>
      </c>
      <c r="B82" s="328" t="s">
        <v>330</v>
      </c>
      <c r="C82" s="297">
        <v>0</v>
      </c>
      <c r="D82" s="297">
        <v>115717.91</v>
      </c>
      <c r="E82" s="297">
        <v>115717.91</v>
      </c>
    </row>
    <row r="83" spans="1:5" ht="15">
      <c r="A83" s="294">
        <v>111500098</v>
      </c>
      <c r="B83" s="328" t="s">
        <v>331</v>
      </c>
      <c r="C83" s="297">
        <v>0</v>
      </c>
      <c r="D83" s="297">
        <v>56454.95</v>
      </c>
      <c r="E83" s="297">
        <v>56454.95</v>
      </c>
    </row>
    <row r="84" spans="1:5" ht="15">
      <c r="A84" s="294">
        <v>111500099</v>
      </c>
      <c r="B84" s="328" t="s">
        <v>332</v>
      </c>
      <c r="C84" s="297">
        <v>0</v>
      </c>
      <c r="D84" s="297">
        <v>25552.73</v>
      </c>
      <c r="E84" s="297">
        <v>25552.73</v>
      </c>
    </row>
    <row r="85" spans="1:5" ht="15">
      <c r="A85" s="294">
        <v>111500100</v>
      </c>
      <c r="B85" s="328" t="s">
        <v>333</v>
      </c>
      <c r="C85" s="297">
        <v>0</v>
      </c>
      <c r="D85" s="297">
        <v>15366.6</v>
      </c>
      <c r="E85" s="297">
        <v>15366.6</v>
      </c>
    </row>
    <row r="86" spans="1:5" ht="15">
      <c r="A86" s="294">
        <v>111500101</v>
      </c>
      <c r="B86" s="328" t="s">
        <v>334</v>
      </c>
      <c r="C86" s="297">
        <v>0</v>
      </c>
      <c r="D86" s="297">
        <v>108116.24</v>
      </c>
      <c r="E86" s="297">
        <v>108116.24</v>
      </c>
    </row>
    <row r="87" spans="1:5" ht="15">
      <c r="A87" s="294">
        <v>111500102</v>
      </c>
      <c r="B87" s="328" t="s">
        <v>335</v>
      </c>
      <c r="C87" s="297">
        <v>0</v>
      </c>
      <c r="D87" s="297">
        <v>23384.43</v>
      </c>
      <c r="E87" s="297">
        <v>23384.43</v>
      </c>
    </row>
    <row r="88" spans="1:5" ht="15">
      <c r="A88" s="294">
        <v>111500103</v>
      </c>
      <c r="B88" s="328" t="s">
        <v>336</v>
      </c>
      <c r="C88" s="297">
        <v>0</v>
      </c>
      <c r="D88" s="297">
        <v>108114.69</v>
      </c>
      <c r="E88" s="297">
        <v>108114.69</v>
      </c>
    </row>
    <row r="89" spans="1:5" ht="15">
      <c r="A89" s="294">
        <v>111500104</v>
      </c>
      <c r="B89" s="328" t="s">
        <v>337</v>
      </c>
      <c r="C89" s="297">
        <v>0</v>
      </c>
      <c r="D89" s="297">
        <v>70791.9</v>
      </c>
      <c r="E89" s="297">
        <v>70791.9</v>
      </c>
    </row>
    <row r="90" spans="1:5" ht="15">
      <c r="A90" s="294">
        <v>111500105</v>
      </c>
      <c r="B90" s="328" t="s">
        <v>338</v>
      </c>
      <c r="C90" s="297">
        <v>0</v>
      </c>
      <c r="D90" s="297">
        <v>9254.09</v>
      </c>
      <c r="E90" s="297">
        <v>9254.09</v>
      </c>
    </row>
    <row r="91" spans="1:5" ht="15">
      <c r="A91" s="294">
        <v>111500106</v>
      </c>
      <c r="B91" s="328" t="s">
        <v>339</v>
      </c>
      <c r="C91" s="297">
        <v>0</v>
      </c>
      <c r="D91" s="297">
        <v>79107.6</v>
      </c>
      <c r="E91" s="297">
        <v>79107.6</v>
      </c>
    </row>
    <row r="92" spans="1:5" ht="15">
      <c r="A92" s="294">
        <v>111500109</v>
      </c>
      <c r="B92" s="328" t="s">
        <v>340</v>
      </c>
      <c r="C92" s="297">
        <v>0</v>
      </c>
      <c r="D92" s="297">
        <v>13998.57</v>
      </c>
      <c r="E92" s="297">
        <v>13998.57</v>
      </c>
    </row>
    <row r="93" spans="1:5" ht="15">
      <c r="A93" s="294">
        <v>111500110</v>
      </c>
      <c r="B93" s="328" t="s">
        <v>341</v>
      </c>
      <c r="C93" s="297">
        <v>0</v>
      </c>
      <c r="D93" s="297">
        <v>318118.36</v>
      </c>
      <c r="E93" s="297">
        <v>318118.36</v>
      </c>
    </row>
    <row r="94" spans="1:5" ht="15">
      <c r="A94" s="294">
        <v>111500111</v>
      </c>
      <c r="B94" s="328" t="s">
        <v>342</v>
      </c>
      <c r="C94" s="297">
        <v>0</v>
      </c>
      <c r="D94" s="297">
        <v>199.94</v>
      </c>
      <c r="E94" s="297">
        <v>199.94</v>
      </c>
    </row>
    <row r="95" spans="1:5" ht="15">
      <c r="A95" s="294">
        <v>111500113</v>
      </c>
      <c r="B95" s="328" t="s">
        <v>343</v>
      </c>
      <c r="C95" s="297">
        <v>0</v>
      </c>
      <c r="D95" s="297">
        <v>21530.99</v>
      </c>
      <c r="E95" s="297">
        <v>21530.99</v>
      </c>
    </row>
    <row r="96" spans="1:5" ht="15">
      <c r="A96" s="294">
        <v>111500114</v>
      </c>
      <c r="B96" s="328" t="s">
        <v>344</v>
      </c>
      <c r="C96" s="297">
        <v>0</v>
      </c>
      <c r="D96" s="297">
        <v>1943.22</v>
      </c>
      <c r="E96" s="297">
        <v>1943.22</v>
      </c>
    </row>
    <row r="97" spans="1:5" ht="15">
      <c r="A97" s="294">
        <v>111500115</v>
      </c>
      <c r="B97" s="328" t="s">
        <v>345</v>
      </c>
      <c r="C97" s="297">
        <v>0</v>
      </c>
      <c r="D97" s="297">
        <v>32675.61</v>
      </c>
      <c r="E97" s="297">
        <v>32675.61</v>
      </c>
    </row>
    <row r="98" spans="1:5" ht="15">
      <c r="A98" s="294">
        <v>111500116</v>
      </c>
      <c r="B98" s="328" t="s">
        <v>346</v>
      </c>
      <c r="C98" s="297">
        <v>0</v>
      </c>
      <c r="D98" s="297">
        <v>172.89</v>
      </c>
      <c r="E98" s="297">
        <v>172.89</v>
      </c>
    </row>
    <row r="99" spans="1:5" ht="15">
      <c r="A99" s="294">
        <v>111500117</v>
      </c>
      <c r="B99" s="328" t="s">
        <v>347</v>
      </c>
      <c r="C99" s="297">
        <v>0</v>
      </c>
      <c r="D99" s="297">
        <v>1003383.54</v>
      </c>
      <c r="E99" s="297">
        <v>1003383.54</v>
      </c>
    </row>
    <row r="100" spans="1:5" ht="15">
      <c r="A100" s="294">
        <v>111500119</v>
      </c>
      <c r="B100" s="328" t="s">
        <v>348</v>
      </c>
      <c r="C100" s="297">
        <v>0</v>
      </c>
      <c r="D100" s="297">
        <v>175835.83</v>
      </c>
      <c r="E100" s="297">
        <v>175835.83</v>
      </c>
    </row>
    <row r="101" spans="1:5" ht="15">
      <c r="A101" s="294">
        <v>111500120</v>
      </c>
      <c r="B101" s="328" t="s">
        <v>349</v>
      </c>
      <c r="C101" s="297">
        <v>0</v>
      </c>
      <c r="D101" s="297">
        <v>153509.11</v>
      </c>
      <c r="E101" s="297">
        <v>153509.11</v>
      </c>
    </row>
    <row r="102" spans="1:5" ht="15">
      <c r="A102" s="294">
        <v>111500121</v>
      </c>
      <c r="B102" s="328" t="s">
        <v>350</v>
      </c>
      <c r="C102" s="297">
        <v>0</v>
      </c>
      <c r="D102" s="297">
        <v>780895.1</v>
      </c>
      <c r="E102" s="297">
        <v>780895.1</v>
      </c>
    </row>
    <row r="103" spans="1:5" ht="15">
      <c r="A103" s="294">
        <v>111500122</v>
      </c>
      <c r="B103" s="328" t="s">
        <v>351</v>
      </c>
      <c r="C103" s="297">
        <v>0</v>
      </c>
      <c r="D103" s="297">
        <v>53756.78</v>
      </c>
      <c r="E103" s="297">
        <v>53756.78</v>
      </c>
    </row>
    <row r="104" spans="1:5" ht="15">
      <c r="A104" s="446" t="s">
        <v>654</v>
      </c>
      <c r="B104" s="448"/>
      <c r="C104" s="327">
        <f>SUM(C23:C103)</f>
        <v>7891012.570000001</v>
      </c>
      <c r="D104" s="327">
        <f>SUM(D23:D103)</f>
        <v>6790313.620000002</v>
      </c>
      <c r="E104" s="327">
        <f>SUM(E23:E103)</f>
        <v>-1100698.9499999986</v>
      </c>
    </row>
    <row r="105" spans="1:5" ht="15">
      <c r="A105" s="294">
        <v>111600001</v>
      </c>
      <c r="B105" s="392" t="s">
        <v>655</v>
      </c>
      <c r="C105" s="389">
        <v>1600</v>
      </c>
      <c r="D105" s="295">
        <v>1600</v>
      </c>
      <c r="E105" s="177"/>
    </row>
    <row r="106" spans="1:5" ht="15" customHeight="1">
      <c r="A106" s="449" t="s">
        <v>656</v>
      </c>
      <c r="B106" s="449"/>
      <c r="C106" s="390">
        <f>C105</f>
        <v>1600</v>
      </c>
      <c r="D106" s="330">
        <f>D105</f>
        <v>1600</v>
      </c>
      <c r="E106" s="212"/>
    </row>
    <row r="107" spans="1:5" s="19" customFormat="1" ht="15">
      <c r="A107" s="181"/>
      <c r="B107" s="391" t="s">
        <v>84</v>
      </c>
      <c r="C107" s="315">
        <f>C22+C104+C106</f>
        <v>33870777.09</v>
      </c>
      <c r="D107" s="315">
        <f>D22+D104+D106</f>
        <v>21738450.89</v>
      </c>
      <c r="E107" s="315">
        <f>E22+E104+E106</f>
        <v>-12132326.2</v>
      </c>
    </row>
    <row r="108" spans="1:5" s="19" customFormat="1" ht="11.25">
      <c r="A108" s="207"/>
      <c r="B108" s="207"/>
      <c r="C108" s="213"/>
      <c r="D108" s="213"/>
      <c r="E108" s="213"/>
    </row>
  </sheetData>
  <sheetProtection password="EAC2" sheet="1"/>
  <mergeCells count="3">
    <mergeCell ref="A22:B22"/>
    <mergeCell ref="A104:B104"/>
    <mergeCell ref="A106:B106"/>
  </mergeCells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D33"/>
  <sheetViews>
    <sheetView zoomScaleSheetLayoutView="100" zoomScalePageLayoutView="0" workbookViewId="0" topLeftCell="A1">
      <selection activeCell="C21" sqref="C21"/>
    </sheetView>
  </sheetViews>
  <sheetFormatPr defaultColWidth="11.421875" defaultRowHeight="15"/>
  <cols>
    <col min="1" max="1" width="20.7109375" style="166" customWidth="1"/>
    <col min="2" max="2" width="35.8515625" style="166" customWidth="1"/>
    <col min="3" max="3" width="17.7109375" style="120" customWidth="1"/>
    <col min="4" max="4" width="17.7109375" style="121" customWidth="1"/>
    <col min="5" max="16384" width="11.421875" style="8" customWidth="1"/>
  </cols>
  <sheetData>
    <row r="1" spans="1:4" s="41" customFormat="1" ht="11.25">
      <c r="A1" s="72" t="s">
        <v>46</v>
      </c>
      <c r="B1" s="72"/>
      <c r="C1" s="110"/>
      <c r="D1" s="111"/>
    </row>
    <row r="2" spans="1:4" s="41" customFormat="1" ht="11.25">
      <c r="A2" s="72" t="s">
        <v>0</v>
      </c>
      <c r="B2" s="72"/>
      <c r="C2" s="110"/>
      <c r="D2" s="112"/>
    </row>
    <row r="3" spans="1:4" s="41" customFormat="1" ht="11.25">
      <c r="A3" s="72"/>
      <c r="B3" s="72"/>
      <c r="C3" s="110"/>
      <c r="D3" s="112"/>
    </row>
    <row r="4" spans="3:4" s="41" customFormat="1" ht="11.25">
      <c r="C4" s="110"/>
      <c r="D4" s="112"/>
    </row>
    <row r="5" spans="1:4" s="41" customFormat="1" ht="11.25" customHeight="1">
      <c r="A5" s="415" t="s">
        <v>208</v>
      </c>
      <c r="B5" s="450"/>
      <c r="C5" s="416"/>
      <c r="D5" s="113" t="s">
        <v>132</v>
      </c>
    </row>
    <row r="6" spans="1:4" ht="11.25">
      <c r="A6" s="114"/>
      <c r="B6" s="114"/>
      <c r="C6" s="115"/>
      <c r="D6" s="116"/>
    </row>
    <row r="7" spans="1:4" ht="15" customHeight="1">
      <c r="A7" s="15" t="s">
        <v>49</v>
      </c>
      <c r="B7" s="16" t="s">
        <v>50</v>
      </c>
      <c r="C7" s="301" t="s">
        <v>82</v>
      </c>
      <c r="D7" s="51" t="s">
        <v>133</v>
      </c>
    </row>
    <row r="8" spans="1:4" ht="15">
      <c r="A8" s="379" t="s">
        <v>1002</v>
      </c>
      <c r="B8" s="383" t="s">
        <v>355</v>
      </c>
      <c r="C8" s="326">
        <v>150000</v>
      </c>
      <c r="D8" s="382"/>
    </row>
    <row r="9" spans="1:4" ht="15">
      <c r="A9" s="379">
        <v>123105811</v>
      </c>
      <c r="B9" s="383" t="s">
        <v>355</v>
      </c>
      <c r="C9" s="297">
        <v>150000</v>
      </c>
      <c r="D9" s="382"/>
    </row>
    <row r="10" spans="1:4" ht="15">
      <c r="A10" s="379">
        <v>1235</v>
      </c>
      <c r="B10" s="384" t="s">
        <v>1003</v>
      </c>
      <c r="C10" s="326">
        <v>42546880.72</v>
      </c>
      <c r="D10" s="382"/>
    </row>
    <row r="11" spans="1:4" ht="15">
      <c r="A11" s="379">
        <v>123566161</v>
      </c>
      <c r="B11" s="384" t="s">
        <v>360</v>
      </c>
      <c r="C11" s="297">
        <v>42546880.72</v>
      </c>
      <c r="D11" s="382"/>
    </row>
    <row r="12" spans="1:4" ht="15">
      <c r="A12" s="379" t="s">
        <v>1004</v>
      </c>
      <c r="B12" s="384" t="s">
        <v>1005</v>
      </c>
      <c r="C12" s="326">
        <v>105085.2</v>
      </c>
      <c r="D12" s="382"/>
    </row>
    <row r="13" spans="1:4" ht="15">
      <c r="A13" s="379" t="s">
        <v>1006</v>
      </c>
      <c r="B13" s="384" t="s">
        <v>361</v>
      </c>
      <c r="C13" s="297">
        <v>105085.2</v>
      </c>
      <c r="D13" s="382"/>
    </row>
    <row r="14" spans="1:4" ht="15">
      <c r="A14" s="451" t="s">
        <v>1007</v>
      </c>
      <c r="B14" s="452"/>
      <c r="C14" s="326">
        <f>C8+C10+C12</f>
        <v>42801965.92</v>
      </c>
      <c r="D14" s="117"/>
    </row>
    <row r="15" spans="1:4" ht="15">
      <c r="A15" s="385" t="s">
        <v>1008</v>
      </c>
      <c r="B15" s="386" t="s">
        <v>1009</v>
      </c>
      <c r="C15" s="326">
        <v>433024.09</v>
      </c>
      <c r="D15" s="382"/>
    </row>
    <row r="16" spans="1:4" ht="15">
      <c r="A16" s="294">
        <v>124115111</v>
      </c>
      <c r="B16" s="383" t="s">
        <v>1010</v>
      </c>
      <c r="C16" s="297">
        <v>81656.91</v>
      </c>
      <c r="D16" s="382"/>
    </row>
    <row r="17" spans="1:4" ht="15">
      <c r="A17" s="294">
        <v>124125121</v>
      </c>
      <c r="B17" s="383" t="s">
        <v>363</v>
      </c>
      <c r="C17" s="297">
        <v>4500</v>
      </c>
      <c r="D17" s="382"/>
    </row>
    <row r="18" spans="1:4" ht="15">
      <c r="A18" s="294">
        <v>124135151</v>
      </c>
      <c r="B18" s="383" t="s">
        <v>364</v>
      </c>
      <c r="C18" s="297">
        <v>298200</v>
      </c>
      <c r="D18" s="382"/>
    </row>
    <row r="19" spans="1:4" ht="15">
      <c r="A19" s="294">
        <v>124195191</v>
      </c>
      <c r="B19" s="383" t="s">
        <v>365</v>
      </c>
      <c r="C19" s="297">
        <v>48667.18</v>
      </c>
      <c r="D19" s="382"/>
    </row>
    <row r="20" spans="1:4" ht="15">
      <c r="A20" s="385" t="s">
        <v>1011</v>
      </c>
      <c r="B20" s="386" t="s">
        <v>1012</v>
      </c>
      <c r="C20" s="326">
        <v>12594</v>
      </c>
      <c r="D20" s="382"/>
    </row>
    <row r="21" spans="1:4" ht="15">
      <c r="A21" s="294">
        <v>124235231</v>
      </c>
      <c r="B21" s="383" t="s">
        <v>1013</v>
      </c>
      <c r="C21" s="297">
        <v>12594</v>
      </c>
      <c r="D21" s="382"/>
    </row>
    <row r="22" spans="1:4" ht="15">
      <c r="A22" s="385" t="s">
        <v>1014</v>
      </c>
      <c r="B22" s="386" t="s">
        <v>1015</v>
      </c>
      <c r="C22" s="326">
        <v>415699</v>
      </c>
      <c r="D22" s="382"/>
    </row>
    <row r="23" spans="1:4" ht="15">
      <c r="A23" s="294">
        <v>124415411</v>
      </c>
      <c r="B23" s="383" t="s">
        <v>368</v>
      </c>
      <c r="C23" s="297">
        <v>401900</v>
      </c>
      <c r="D23" s="382"/>
    </row>
    <row r="24" spans="1:4" ht="15">
      <c r="A24" s="294">
        <v>124495491</v>
      </c>
      <c r="B24" s="383" t="s">
        <v>370</v>
      </c>
      <c r="C24" s="297">
        <v>13799</v>
      </c>
      <c r="D24" s="382"/>
    </row>
    <row r="25" spans="1:4" ht="15">
      <c r="A25" s="385" t="s">
        <v>1016</v>
      </c>
      <c r="B25" s="386" t="s">
        <v>1017</v>
      </c>
      <c r="C25" s="326">
        <v>125065.09</v>
      </c>
      <c r="D25" s="382"/>
    </row>
    <row r="26" spans="1:4" ht="15">
      <c r="A26" s="294">
        <v>124635631</v>
      </c>
      <c r="B26" s="383" t="s">
        <v>372</v>
      </c>
      <c r="C26" s="297">
        <v>24302</v>
      </c>
      <c r="D26" s="382"/>
    </row>
    <row r="27" spans="1:4" ht="15">
      <c r="A27" s="294">
        <v>124655651</v>
      </c>
      <c r="B27" s="383" t="s">
        <v>374</v>
      </c>
      <c r="C27" s="297">
        <v>37395.1</v>
      </c>
      <c r="D27" s="382"/>
    </row>
    <row r="28" spans="1:4" ht="15">
      <c r="A28" s="294">
        <v>124675671</v>
      </c>
      <c r="B28" s="383" t="s">
        <v>376</v>
      </c>
      <c r="C28" s="297">
        <v>63367.99</v>
      </c>
      <c r="D28" s="382"/>
    </row>
    <row r="29" spans="1:4" ht="15">
      <c r="A29" s="451" t="s">
        <v>1018</v>
      </c>
      <c r="B29" s="452"/>
      <c r="C29" s="326">
        <f>C15+C20+C22+C25</f>
        <v>986382.18</v>
      </c>
      <c r="D29" s="117"/>
    </row>
    <row r="30" spans="1:4" ht="15">
      <c r="A30" s="325" t="s">
        <v>1019</v>
      </c>
      <c r="B30" s="386" t="s">
        <v>380</v>
      </c>
      <c r="C30" s="326">
        <v>11600</v>
      </c>
      <c r="D30" s="382"/>
    </row>
    <row r="31" spans="1:4" ht="15">
      <c r="A31" s="294" t="s">
        <v>1020</v>
      </c>
      <c r="B31" s="383" t="s">
        <v>380</v>
      </c>
      <c r="C31" s="297">
        <v>11600</v>
      </c>
      <c r="D31" s="382"/>
    </row>
    <row r="32" spans="1:4" ht="15">
      <c r="A32" s="451" t="s">
        <v>1021</v>
      </c>
      <c r="B32" s="453"/>
      <c r="C32" s="297">
        <v>11600</v>
      </c>
      <c r="D32" s="382"/>
    </row>
    <row r="33" spans="1:4" ht="11.25">
      <c r="A33" s="118"/>
      <c r="B33" s="118" t="s">
        <v>84</v>
      </c>
      <c r="C33" s="119">
        <f>C14+C29+C32</f>
        <v>43799948.1</v>
      </c>
      <c r="D33" s="214">
        <v>0</v>
      </c>
    </row>
  </sheetData>
  <sheetProtection password="EAC2" sheet="1"/>
  <mergeCells count="4">
    <mergeCell ref="A5:C5"/>
    <mergeCell ref="A14:B14"/>
    <mergeCell ref="A29:B29"/>
    <mergeCell ref="A32:B32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L27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20.7109375" style="223" customWidth="1"/>
    <col min="2" max="2" width="50.7109375" style="223" customWidth="1"/>
    <col min="3" max="3" width="17.7109375" style="223" customWidth="1"/>
    <col min="4" max="9" width="11.421875" style="223" customWidth="1"/>
    <col min="10" max="10" width="14.140625" style="223" customWidth="1"/>
    <col min="11" max="16384" width="11.421875" style="223" customWidth="1"/>
  </cols>
  <sheetData>
    <row r="1" ht="11.25">
      <c r="A1" s="72" t="s">
        <v>46</v>
      </c>
    </row>
    <row r="2" ht="11.25">
      <c r="A2" s="72"/>
    </row>
    <row r="3" s="274" customFormat="1" ht="11.25">
      <c r="A3" s="72"/>
    </row>
    <row r="4" ht="11.25">
      <c r="A4" s="72"/>
    </row>
    <row r="5" spans="1:3" ht="11.25" customHeight="1">
      <c r="A5" s="278" t="s">
        <v>250</v>
      </c>
      <c r="B5" s="279"/>
      <c r="C5" s="275" t="s">
        <v>268</v>
      </c>
    </row>
    <row r="6" spans="1:12" ht="11.25">
      <c r="A6" s="286"/>
      <c r="B6" s="286"/>
      <c r="C6" s="287"/>
      <c r="G6" s="41"/>
      <c r="H6" s="41"/>
      <c r="I6" s="41"/>
      <c r="J6" s="41"/>
      <c r="K6" s="41"/>
      <c r="L6" s="41"/>
    </row>
    <row r="7" spans="1:12" ht="15" customHeight="1">
      <c r="A7" s="280" t="s">
        <v>49</v>
      </c>
      <c r="B7" s="281" t="s">
        <v>50</v>
      </c>
      <c r="C7" s="231" t="s">
        <v>59</v>
      </c>
      <c r="G7" s="395"/>
      <c r="H7" s="41"/>
      <c r="I7" s="41"/>
      <c r="J7" s="41"/>
      <c r="K7" s="41"/>
      <c r="L7" s="41"/>
    </row>
    <row r="8" spans="1:12" ht="12.75">
      <c r="A8" s="247">
        <v>900001</v>
      </c>
      <c r="B8" s="232" t="s">
        <v>238</v>
      </c>
      <c r="C8" s="393">
        <v>-147590433.26</v>
      </c>
      <c r="G8" s="41"/>
      <c r="H8" s="41"/>
      <c r="I8" s="41"/>
      <c r="J8" s="41"/>
      <c r="K8" s="41"/>
      <c r="L8" s="41"/>
    </row>
    <row r="9" spans="1:12" ht="11.25">
      <c r="A9" s="247">
        <v>900002</v>
      </c>
      <c r="B9" s="233" t="s">
        <v>239</v>
      </c>
      <c r="C9" s="236">
        <f>SUM(C10:C14)</f>
        <v>0</v>
      </c>
      <c r="G9" s="395"/>
      <c r="H9" s="41"/>
      <c r="I9" s="41"/>
      <c r="J9" s="41"/>
      <c r="K9" s="41"/>
      <c r="L9" s="41"/>
    </row>
    <row r="10" spans="1:12" ht="11.25">
      <c r="A10" s="245">
        <v>4320</v>
      </c>
      <c r="B10" s="234" t="s">
        <v>240</v>
      </c>
      <c r="C10" s="237"/>
      <c r="G10" s="41"/>
      <c r="H10" s="41"/>
      <c r="I10" s="41"/>
      <c r="J10" s="41"/>
      <c r="K10" s="41"/>
      <c r="L10" s="41"/>
    </row>
    <row r="11" spans="1:12" ht="22.5">
      <c r="A11" s="245">
        <v>4330</v>
      </c>
      <c r="B11" s="234" t="s">
        <v>241</v>
      </c>
      <c r="C11" s="237"/>
      <c r="G11" s="41"/>
      <c r="H11" s="41"/>
      <c r="I11" s="41"/>
      <c r="J11" s="41"/>
      <c r="K11" s="41"/>
      <c r="L11" s="41"/>
    </row>
    <row r="12" spans="1:12" ht="11.25">
      <c r="A12" s="245">
        <v>4340</v>
      </c>
      <c r="B12" s="234" t="s">
        <v>242</v>
      </c>
      <c r="C12" s="237"/>
      <c r="G12" s="41"/>
      <c r="H12" s="41"/>
      <c r="I12" s="41"/>
      <c r="J12" s="41"/>
      <c r="K12" s="41"/>
      <c r="L12" s="41"/>
    </row>
    <row r="13" spans="1:12" ht="11.25">
      <c r="A13" s="245">
        <v>4399</v>
      </c>
      <c r="B13" s="234" t="s">
        <v>243</v>
      </c>
      <c r="C13" s="237"/>
      <c r="G13" s="41"/>
      <c r="H13" s="41"/>
      <c r="I13" s="41"/>
      <c r="J13" s="41"/>
      <c r="K13" s="41"/>
      <c r="L13" s="41"/>
    </row>
    <row r="14" spans="1:12" ht="11.25">
      <c r="A14" s="246">
        <v>4400</v>
      </c>
      <c r="B14" s="234" t="s">
        <v>244</v>
      </c>
      <c r="C14" s="237"/>
      <c r="G14" s="41"/>
      <c r="H14" s="41"/>
      <c r="I14" s="41"/>
      <c r="J14" s="41"/>
      <c r="K14" s="41"/>
      <c r="L14" s="41"/>
    </row>
    <row r="15" spans="1:12" ht="15">
      <c r="A15" s="247">
        <v>900003</v>
      </c>
      <c r="B15" s="233" t="s">
        <v>245</v>
      </c>
      <c r="C15" s="394">
        <f>-27973165.71-249.97</f>
        <v>-27973415.68</v>
      </c>
      <c r="G15" s="41"/>
      <c r="H15" s="41"/>
      <c r="I15" s="41"/>
      <c r="J15" s="41"/>
      <c r="K15" s="41"/>
      <c r="L15" s="41"/>
    </row>
    <row r="16" spans="1:12" ht="11.25">
      <c r="A16" s="250">
        <v>52</v>
      </c>
      <c r="B16" s="234" t="s">
        <v>246</v>
      </c>
      <c r="C16" s="237"/>
      <c r="G16" s="41"/>
      <c r="H16" s="41"/>
      <c r="I16" s="41"/>
      <c r="J16" s="41"/>
      <c r="K16" s="41"/>
      <c r="L16" s="41"/>
    </row>
    <row r="17" spans="1:12" ht="11.25">
      <c r="A17" s="250">
        <v>62</v>
      </c>
      <c r="B17" s="234" t="s">
        <v>247</v>
      </c>
      <c r="C17" s="237"/>
      <c r="G17" s="41"/>
      <c r="H17" s="41"/>
      <c r="I17" s="41"/>
      <c r="J17" s="41"/>
      <c r="K17" s="41"/>
      <c r="L17" s="41"/>
    </row>
    <row r="18" spans="1:12" ht="11.25">
      <c r="A18" s="254" t="s">
        <v>261</v>
      </c>
      <c r="B18" s="234" t="s">
        <v>248</v>
      </c>
      <c r="C18" s="237"/>
      <c r="G18" s="41"/>
      <c r="H18" s="41"/>
      <c r="I18" s="41"/>
      <c r="J18" s="41"/>
      <c r="K18" s="41"/>
      <c r="L18" s="41"/>
    </row>
    <row r="19" spans="1:12" ht="11.25">
      <c r="A19" s="246">
        <v>4500</v>
      </c>
      <c r="B19" s="235" t="s">
        <v>256</v>
      </c>
      <c r="C19" s="237"/>
      <c r="G19" s="41"/>
      <c r="H19" s="41"/>
      <c r="I19" s="41"/>
      <c r="J19" s="41"/>
      <c r="K19" s="41"/>
      <c r="L19" s="41"/>
    </row>
    <row r="20" spans="1:12" ht="12.75">
      <c r="A20" s="248">
        <v>900004</v>
      </c>
      <c r="B20" s="238" t="s">
        <v>249</v>
      </c>
      <c r="C20" s="397">
        <f>+C8+C9-C15</f>
        <v>-119617017.57999998</v>
      </c>
      <c r="G20" s="41"/>
      <c r="H20" s="395"/>
      <c r="I20" s="41"/>
      <c r="J20" s="396"/>
      <c r="K20" s="41"/>
      <c r="L20" s="41"/>
    </row>
    <row r="21" spans="7:12" ht="12.75">
      <c r="G21" s="395"/>
      <c r="H21" s="395"/>
      <c r="I21" s="41"/>
      <c r="J21" s="396"/>
      <c r="K21" s="41"/>
      <c r="L21" s="41"/>
    </row>
    <row r="22" spans="7:12" ht="11.25">
      <c r="G22" s="395"/>
      <c r="H22" s="395"/>
      <c r="I22" s="41"/>
      <c r="J22" s="41"/>
      <c r="K22" s="41"/>
      <c r="L22" s="41"/>
    </row>
    <row r="23" spans="7:12" ht="11.25">
      <c r="G23" s="395"/>
      <c r="H23" s="41"/>
      <c r="I23" s="41"/>
      <c r="J23" s="41"/>
      <c r="K23" s="41"/>
      <c r="L23" s="41"/>
    </row>
    <row r="24" spans="7:12" ht="11.25">
      <c r="G24" s="41"/>
      <c r="H24" s="41"/>
      <c r="I24" s="41"/>
      <c r="J24" s="41"/>
      <c r="K24" s="41"/>
      <c r="L24" s="41"/>
    </row>
    <row r="25" spans="7:12" ht="11.25">
      <c r="G25" s="41"/>
      <c r="H25" s="41"/>
      <c r="I25" s="41"/>
      <c r="J25" s="41"/>
      <c r="K25" s="41"/>
      <c r="L25" s="41"/>
    </row>
    <row r="26" spans="7:12" ht="11.25">
      <c r="G26" s="41"/>
      <c r="H26" s="41"/>
      <c r="I26" s="41"/>
      <c r="J26" s="41"/>
      <c r="K26" s="41"/>
      <c r="L26" s="41"/>
    </row>
    <row r="27" spans="7:12" ht="11.25">
      <c r="G27" s="41"/>
      <c r="H27" s="41"/>
      <c r="I27" s="41"/>
      <c r="J27" s="41"/>
      <c r="K27" s="41"/>
      <c r="L27" s="41"/>
    </row>
  </sheetData>
  <sheetProtection password="EAC2" sheet="1"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  <ignoredError sqref="C15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F40"/>
  <sheetViews>
    <sheetView zoomScalePageLayoutView="0" workbookViewId="0" topLeftCell="A19">
      <selection activeCell="D43" sqref="D43"/>
    </sheetView>
  </sheetViews>
  <sheetFormatPr defaultColWidth="11.421875" defaultRowHeight="15"/>
  <cols>
    <col min="1" max="1" width="20.7109375" style="223" customWidth="1"/>
    <col min="2" max="2" width="50.7109375" style="223" customWidth="1"/>
    <col min="3" max="3" width="17.7109375" style="9" customWidth="1"/>
    <col min="4" max="4" width="11.421875" style="223" customWidth="1"/>
    <col min="5" max="5" width="13.8515625" style="223" customWidth="1"/>
    <col min="6" max="6" width="19.421875" style="223" customWidth="1"/>
    <col min="7" max="16384" width="11.421875" style="223" customWidth="1"/>
  </cols>
  <sheetData>
    <row r="1" ht="11.25">
      <c r="A1" s="72" t="s">
        <v>46</v>
      </c>
    </row>
    <row r="2" ht="11.25">
      <c r="A2" s="72"/>
    </row>
    <row r="3" spans="1:3" s="274" customFormat="1" ht="11.25">
      <c r="A3" s="72"/>
      <c r="C3" s="9"/>
    </row>
    <row r="4" ht="11.25">
      <c r="A4" s="72"/>
    </row>
    <row r="5" spans="1:3" ht="11.25" customHeight="1">
      <c r="A5" s="278" t="s">
        <v>251</v>
      </c>
      <c r="B5" s="279"/>
      <c r="C5" s="284" t="s">
        <v>269</v>
      </c>
    </row>
    <row r="6" spans="1:3" ht="11.25" customHeight="1">
      <c r="A6" s="286"/>
      <c r="B6" s="287"/>
      <c r="C6" s="288"/>
    </row>
    <row r="7" spans="1:3" ht="15" customHeight="1">
      <c r="A7" s="280" t="s">
        <v>49</v>
      </c>
      <c r="B7" s="281" t="s">
        <v>50</v>
      </c>
      <c r="C7" s="285" t="s">
        <v>59</v>
      </c>
    </row>
    <row r="8" spans="1:6" ht="15">
      <c r="A8" s="252">
        <v>900001</v>
      </c>
      <c r="B8" s="240" t="s">
        <v>215</v>
      </c>
      <c r="C8" s="398">
        <v>128616481.54</v>
      </c>
      <c r="E8" s="406"/>
      <c r="F8" s="82"/>
    </row>
    <row r="9" spans="1:6" ht="15">
      <c r="A9" s="252">
        <v>900002</v>
      </c>
      <c r="B9" s="240" t="s">
        <v>216</v>
      </c>
      <c r="C9" s="401">
        <f>SUM(C10:C26)</f>
        <v>43822272.89</v>
      </c>
      <c r="E9" s="406"/>
      <c r="F9" s="82"/>
    </row>
    <row r="10" spans="1:6" ht="15">
      <c r="A10" s="245">
        <v>5100</v>
      </c>
      <c r="B10" s="241" t="s">
        <v>217</v>
      </c>
      <c r="C10" s="402">
        <v>433024.09</v>
      </c>
      <c r="E10" s="407"/>
      <c r="F10" s="82"/>
    </row>
    <row r="11" spans="1:6" ht="15">
      <c r="A11" s="245">
        <v>5200</v>
      </c>
      <c r="B11" s="241" t="s">
        <v>218</v>
      </c>
      <c r="C11" s="402">
        <v>12594</v>
      </c>
      <c r="E11" s="407"/>
      <c r="F11" s="82"/>
    </row>
    <row r="12" spans="1:6" ht="15">
      <c r="A12" s="245">
        <v>5300</v>
      </c>
      <c r="B12" s="241" t="s">
        <v>219</v>
      </c>
      <c r="C12" s="402"/>
      <c r="E12" s="407"/>
      <c r="F12" s="82"/>
    </row>
    <row r="13" spans="1:6" ht="15">
      <c r="A13" s="245">
        <v>5400</v>
      </c>
      <c r="B13" s="241" t="s">
        <v>220</v>
      </c>
      <c r="C13" s="402">
        <v>415699</v>
      </c>
      <c r="E13" s="407"/>
      <c r="F13" s="82"/>
    </row>
    <row r="14" spans="1:6" ht="15">
      <c r="A14" s="245">
        <v>5500</v>
      </c>
      <c r="B14" s="241" t="s">
        <v>221</v>
      </c>
      <c r="C14" s="402"/>
      <c r="E14" s="407"/>
      <c r="F14" s="82"/>
    </row>
    <row r="15" spans="1:6" ht="15">
      <c r="A15" s="245">
        <v>5600</v>
      </c>
      <c r="B15" s="241" t="s">
        <v>222</v>
      </c>
      <c r="C15" s="402">
        <v>125065.09</v>
      </c>
      <c r="E15" s="407"/>
      <c r="F15" s="82"/>
    </row>
    <row r="16" spans="1:6" ht="15">
      <c r="A16" s="245">
        <v>5700</v>
      </c>
      <c r="B16" s="241" t="s">
        <v>223</v>
      </c>
      <c r="C16" s="239"/>
      <c r="E16" s="399"/>
      <c r="F16" s="82"/>
    </row>
    <row r="17" spans="1:6" ht="15">
      <c r="A17" s="245" t="s">
        <v>267</v>
      </c>
      <c r="B17" s="241" t="s">
        <v>224</v>
      </c>
      <c r="C17" s="402">
        <f>150000+'[1]COG'!$F$53+'[1]COG'!$F$55</f>
        <v>42719205.51</v>
      </c>
      <c r="E17" s="399"/>
      <c r="F17" s="82"/>
    </row>
    <row r="18" spans="1:6" ht="15">
      <c r="A18" s="245">
        <v>5900</v>
      </c>
      <c r="B18" s="241" t="s">
        <v>225</v>
      </c>
      <c r="C18" s="402">
        <v>11600</v>
      </c>
      <c r="E18" s="399"/>
      <c r="F18" s="82"/>
    </row>
    <row r="19" spans="1:6" ht="15">
      <c r="A19" s="250">
        <v>6200</v>
      </c>
      <c r="B19" s="241" t="s">
        <v>226</v>
      </c>
      <c r="C19" s="402">
        <v>105085.2</v>
      </c>
      <c r="E19" s="399"/>
      <c r="F19" s="82"/>
    </row>
    <row r="20" spans="1:6" ht="12.75">
      <c r="A20" s="250">
        <v>7200</v>
      </c>
      <c r="B20" s="241" t="s">
        <v>227</v>
      </c>
      <c r="C20" s="402"/>
      <c r="E20" s="81"/>
      <c r="F20" s="82"/>
    </row>
    <row r="21" spans="1:6" ht="11.25">
      <c r="A21" s="250">
        <v>7300</v>
      </c>
      <c r="B21" s="241" t="s">
        <v>228</v>
      </c>
      <c r="C21" s="239"/>
      <c r="E21" s="82"/>
      <c r="F21" s="82"/>
    </row>
    <row r="22" spans="1:6" ht="11.25">
      <c r="A22" s="250">
        <v>7500</v>
      </c>
      <c r="B22" s="241" t="s">
        <v>229</v>
      </c>
      <c r="C22" s="239"/>
      <c r="E22" s="82"/>
      <c r="F22" s="82"/>
    </row>
    <row r="23" spans="1:6" ht="11.25">
      <c r="A23" s="250">
        <v>7900</v>
      </c>
      <c r="B23" s="241" t="s">
        <v>230</v>
      </c>
      <c r="C23" s="239"/>
      <c r="E23" s="82"/>
      <c r="F23" s="82"/>
    </row>
    <row r="24" spans="1:6" ht="11.25">
      <c r="A24" s="250">
        <v>9100</v>
      </c>
      <c r="B24" s="241" t="s">
        <v>255</v>
      </c>
      <c r="C24" s="239"/>
      <c r="E24" s="82"/>
      <c r="F24" s="82"/>
    </row>
    <row r="25" spans="1:6" ht="11.25">
      <c r="A25" s="250">
        <v>9900</v>
      </c>
      <c r="B25" s="241" t="s">
        <v>231</v>
      </c>
      <c r="C25" s="239"/>
      <c r="E25" s="82"/>
      <c r="F25" s="82"/>
    </row>
    <row r="26" spans="1:6" ht="11.25">
      <c r="A26" s="250">
        <v>7400</v>
      </c>
      <c r="B26" s="242" t="s">
        <v>257</v>
      </c>
      <c r="C26" s="239"/>
      <c r="E26" s="82"/>
      <c r="F26" s="82"/>
    </row>
    <row r="27" spans="1:6" ht="12.75">
      <c r="A27" s="252">
        <v>900003</v>
      </c>
      <c r="B27" s="240" t="s">
        <v>260</v>
      </c>
      <c r="C27" s="401">
        <f>SUM(C28:C34)</f>
        <v>636695.04</v>
      </c>
      <c r="E27" s="82"/>
      <c r="F27" s="82"/>
    </row>
    <row r="28" spans="1:6" ht="22.5">
      <c r="A28" s="245">
        <v>5510</v>
      </c>
      <c r="B28" s="241" t="s">
        <v>232</v>
      </c>
      <c r="C28" s="400">
        <v>636695.04</v>
      </c>
      <c r="E28" s="408"/>
      <c r="F28" s="408"/>
    </row>
    <row r="29" spans="1:6" ht="11.25">
      <c r="A29" s="245">
        <v>5520</v>
      </c>
      <c r="B29" s="241" t="s">
        <v>233</v>
      </c>
      <c r="C29" s="239"/>
      <c r="E29" s="82"/>
      <c r="F29" s="82"/>
    </row>
    <row r="30" spans="1:3" ht="11.25">
      <c r="A30" s="245">
        <v>5530</v>
      </c>
      <c r="B30" s="241" t="s">
        <v>234</v>
      </c>
      <c r="C30" s="239"/>
    </row>
    <row r="31" spans="1:3" ht="22.5">
      <c r="A31" s="245">
        <v>5540</v>
      </c>
      <c r="B31" s="241" t="s">
        <v>235</v>
      </c>
      <c r="C31" s="239"/>
    </row>
    <row r="32" spans="1:6" ht="12.75">
      <c r="A32" s="245">
        <v>5550</v>
      </c>
      <c r="B32" s="241" t="s">
        <v>236</v>
      </c>
      <c r="C32" s="239"/>
      <c r="F32" s="403"/>
    </row>
    <row r="33" spans="1:6" ht="11.25">
      <c r="A33" s="245">
        <v>5590</v>
      </c>
      <c r="B33" s="241" t="s">
        <v>258</v>
      </c>
      <c r="C33" s="239"/>
      <c r="F33" s="404"/>
    </row>
    <row r="34" spans="1:3" ht="11.25">
      <c r="A34" s="245">
        <v>5600</v>
      </c>
      <c r="B34" s="242" t="s">
        <v>259</v>
      </c>
      <c r="C34" s="239"/>
    </row>
    <row r="35" spans="1:3" ht="11.25">
      <c r="A35" s="253">
        <v>900004</v>
      </c>
      <c r="B35" s="243" t="s">
        <v>237</v>
      </c>
      <c r="C35" s="244">
        <f>+C8-C9+C27</f>
        <v>85430903.69000001</v>
      </c>
    </row>
    <row r="38" ht="12.75">
      <c r="F38" s="403"/>
    </row>
    <row r="39" ht="12.75">
      <c r="F39" s="403"/>
    </row>
    <row r="40" ht="11.25">
      <c r="F40" s="405"/>
    </row>
  </sheetData>
  <sheetProtection password="EAC2" sheet="1"/>
  <protectedRanges>
    <protectedRange sqref="C8" name="Rango1_2"/>
    <protectedRange sqref="E8" name="Rango1_2_1"/>
  </protectedRanges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8"/>
  <sheetViews>
    <sheetView tabSelected="1" zoomScaleSheetLayoutView="100" zoomScalePageLayoutView="0" workbookViewId="0" topLeftCell="A19">
      <selection activeCell="B15" sqref="B15"/>
    </sheetView>
  </sheetViews>
  <sheetFormatPr defaultColWidth="42.140625" defaultRowHeight="15"/>
  <cols>
    <col min="1" max="2" width="42.140625" style="8" customWidth="1"/>
    <col min="3" max="3" width="18.7109375" style="8" bestFit="1" customWidth="1"/>
    <col min="4" max="4" width="17.00390625" style="8" bestFit="1" customWidth="1"/>
    <col min="5" max="5" width="18.00390625" style="8" customWidth="1"/>
    <col min="6" max="16384" width="42.140625" style="8" customWidth="1"/>
  </cols>
  <sheetData>
    <row r="1" ht="11.25">
      <c r="E1" s="7" t="s">
        <v>47</v>
      </c>
    </row>
    <row r="2" ht="15" customHeight="1">
      <c r="A2" s="49" t="s">
        <v>43</v>
      </c>
    </row>
    <row r="3" ht="11.25">
      <c r="A3" s="3"/>
    </row>
    <row r="4" s="123" customFormat="1" ht="11.25">
      <c r="A4" s="122" t="s">
        <v>134</v>
      </c>
    </row>
    <row r="5" spans="1:8" s="123" customFormat="1" ht="12.75" customHeight="1">
      <c r="A5" s="454" t="s">
        <v>135</v>
      </c>
      <c r="B5" s="454"/>
      <c r="C5" s="454"/>
      <c r="D5" s="454"/>
      <c r="E5" s="454"/>
      <c r="H5" s="125"/>
    </row>
    <row r="6" spans="1:8" s="123" customFormat="1" ht="11.25">
      <c r="A6" s="124"/>
      <c r="B6" s="124"/>
      <c r="C6" s="124"/>
      <c r="D6" s="124"/>
      <c r="H6" s="125"/>
    </row>
    <row r="7" spans="1:4" s="123" customFormat="1" ht="12.75">
      <c r="A7" s="125" t="s">
        <v>136</v>
      </c>
      <c r="B7" s="125"/>
      <c r="C7" s="125"/>
      <c r="D7" s="125"/>
    </row>
    <row r="8" spans="1:4" s="123" customFormat="1" ht="11.25">
      <c r="A8" s="125"/>
      <c r="B8" s="125"/>
      <c r="C8" s="125"/>
      <c r="D8" s="125"/>
    </row>
    <row r="9" spans="1:4" s="123" customFormat="1" ht="11.25">
      <c r="A9" s="126" t="s">
        <v>137</v>
      </c>
      <c r="B9" s="125"/>
      <c r="C9" s="125"/>
      <c r="D9" s="125"/>
    </row>
    <row r="10" spans="1:5" s="123" customFormat="1" ht="25.5" customHeight="1">
      <c r="A10" s="140" t="s">
        <v>138</v>
      </c>
      <c r="B10" s="455" t="s">
        <v>139</v>
      </c>
      <c r="C10" s="455"/>
      <c r="D10" s="455"/>
      <c r="E10" s="455"/>
    </row>
    <row r="11" spans="1:5" s="123" customFormat="1" ht="12.75" customHeight="1">
      <c r="A11" s="141" t="s">
        <v>140</v>
      </c>
      <c r="B11" s="141" t="s">
        <v>141</v>
      </c>
      <c r="C11" s="141"/>
      <c r="D11" s="141"/>
      <c r="E11" s="141"/>
    </row>
    <row r="12" spans="1:5" s="123" customFormat="1" ht="25.5" customHeight="1">
      <c r="A12" s="141" t="s">
        <v>142</v>
      </c>
      <c r="B12" s="455" t="s">
        <v>143</v>
      </c>
      <c r="C12" s="455"/>
      <c r="D12" s="455"/>
      <c r="E12" s="455"/>
    </row>
    <row r="13" spans="1:5" s="123" customFormat="1" ht="25.5" customHeight="1">
      <c r="A13" s="141" t="s">
        <v>144</v>
      </c>
      <c r="B13" s="455" t="s">
        <v>145</v>
      </c>
      <c r="C13" s="455"/>
      <c r="D13" s="455"/>
      <c r="E13" s="455"/>
    </row>
    <row r="14" spans="1:5" s="123" customFormat="1" ht="11.25" customHeight="1">
      <c r="A14" s="125"/>
      <c r="B14" s="142"/>
      <c r="C14" s="142"/>
      <c r="D14" s="142"/>
      <c r="E14" s="142"/>
    </row>
    <row r="15" spans="1:2" s="123" customFormat="1" ht="25.5" customHeight="1">
      <c r="A15" s="140" t="s">
        <v>146</v>
      </c>
      <c r="B15" s="141" t="s">
        <v>147</v>
      </c>
    </row>
    <row r="16" s="123" customFormat="1" ht="12.75" customHeight="1">
      <c r="A16" s="141" t="s">
        <v>148</v>
      </c>
    </row>
    <row r="17" s="123" customFormat="1" ht="11.25">
      <c r="A17" s="125"/>
    </row>
    <row r="18" spans="1:4" s="123" customFormat="1" ht="11.25">
      <c r="A18" s="125" t="s">
        <v>149</v>
      </c>
      <c r="B18" s="125"/>
      <c r="C18" s="125"/>
      <c r="D18" s="125"/>
    </row>
    <row r="19" spans="1:4" s="123" customFormat="1" ht="11.25">
      <c r="A19" s="125"/>
      <c r="B19" s="125"/>
      <c r="C19" s="125"/>
      <c r="D19" s="125"/>
    </row>
    <row r="20" spans="1:4" s="123" customFormat="1" ht="11.25">
      <c r="A20" s="125"/>
      <c r="B20" s="125"/>
      <c r="C20" s="125"/>
      <c r="D20" s="125"/>
    </row>
    <row r="21" s="123" customFormat="1" ht="11.25">
      <c r="A21" s="126" t="s">
        <v>150</v>
      </c>
    </row>
    <row r="22" spans="2:8" s="123" customFormat="1" ht="11.25">
      <c r="B22" s="456" t="s">
        <v>151</v>
      </c>
      <c r="C22" s="456"/>
      <c r="D22" s="456"/>
      <c r="E22" s="456"/>
      <c r="H22" s="127"/>
    </row>
    <row r="23" spans="1:8" s="123" customFormat="1" ht="11.25">
      <c r="A23" s="128" t="s">
        <v>49</v>
      </c>
      <c r="B23" s="128" t="s">
        <v>50</v>
      </c>
      <c r="C23" s="129" t="s">
        <v>80</v>
      </c>
      <c r="D23" s="129" t="s">
        <v>81</v>
      </c>
      <c r="E23" s="129" t="s">
        <v>82</v>
      </c>
      <c r="H23" s="127"/>
    </row>
    <row r="24" spans="1:8" s="123" customFormat="1" ht="11.25">
      <c r="A24" s="130" t="s">
        <v>152</v>
      </c>
      <c r="B24" s="131" t="s">
        <v>153</v>
      </c>
      <c r="C24" s="387">
        <v>83770633.64</v>
      </c>
      <c r="D24" s="387">
        <v>88406989</v>
      </c>
      <c r="E24" s="388">
        <f>D24-C24</f>
        <v>4636355.359999999</v>
      </c>
      <c r="H24" s="127"/>
    </row>
    <row r="25" spans="1:8" s="123" customFormat="1" ht="11.25">
      <c r="A25" s="130" t="s">
        <v>154</v>
      </c>
      <c r="B25" s="131" t="s">
        <v>155</v>
      </c>
      <c r="C25" s="387">
        <f>C26-C28</f>
        <v>20392782.679999992</v>
      </c>
      <c r="D25" s="387">
        <f>D26-D27</f>
        <v>5869662.020000011</v>
      </c>
      <c r="E25" s="388">
        <f aca="true" t="shared" si="0" ref="E25:E35">D25-C25</f>
        <v>-14523120.659999982</v>
      </c>
      <c r="F25" s="127"/>
      <c r="H25" s="127"/>
    </row>
    <row r="26" spans="1:8" s="123" customFormat="1" ht="11.25">
      <c r="A26" s="130" t="s">
        <v>156</v>
      </c>
      <c r="B26" s="131" t="s">
        <v>157</v>
      </c>
      <c r="C26" s="387">
        <v>126330248.16</v>
      </c>
      <c r="D26" s="387">
        <v>153460095.28</v>
      </c>
      <c r="E26" s="388">
        <f t="shared" si="0"/>
        <v>27129847.120000005</v>
      </c>
      <c r="F26" s="127"/>
      <c r="H26" s="127"/>
    </row>
    <row r="27" spans="1:8" s="123" customFormat="1" ht="11.25">
      <c r="A27" s="131" t="s">
        <v>158</v>
      </c>
      <c r="B27" s="131" t="s">
        <v>159</v>
      </c>
      <c r="C27" s="387">
        <v>105937465.48</v>
      </c>
      <c r="D27" s="387">
        <v>147590433.26</v>
      </c>
      <c r="E27" s="388">
        <f t="shared" si="0"/>
        <v>41652967.77999999</v>
      </c>
      <c r="F27" s="127"/>
      <c r="H27" s="127"/>
    </row>
    <row r="28" spans="1:8" s="123" customFormat="1" ht="11.25">
      <c r="A28" s="131" t="s">
        <v>160</v>
      </c>
      <c r="B28" s="131" t="s">
        <v>161</v>
      </c>
      <c r="C28" s="387">
        <v>105937465.48</v>
      </c>
      <c r="D28" s="387">
        <v>147553484.83</v>
      </c>
      <c r="E28" s="388">
        <f t="shared" si="0"/>
        <v>41616019.35000001</v>
      </c>
      <c r="F28" s="127"/>
      <c r="H28" s="127"/>
    </row>
    <row r="29" spans="1:8" s="123" customFormat="1" ht="11.25">
      <c r="A29" s="131" t="s">
        <v>162</v>
      </c>
      <c r="B29" s="131" t="s">
        <v>163</v>
      </c>
      <c r="C29" s="387">
        <v>83770633.64</v>
      </c>
      <c r="D29" s="387">
        <v>88406989</v>
      </c>
      <c r="E29" s="388">
        <f t="shared" si="0"/>
        <v>4636355.359999999</v>
      </c>
      <c r="F29" s="127"/>
      <c r="H29" s="127"/>
    </row>
    <row r="30" spans="1:8" s="123" customFormat="1" ht="11.25">
      <c r="A30" s="131" t="s">
        <v>164</v>
      </c>
      <c r="B30" s="131" t="s">
        <v>165</v>
      </c>
      <c r="C30" s="387">
        <f>C31-C33</f>
        <v>32854474.14999999</v>
      </c>
      <c r="D30" s="387">
        <f>D31-D33</f>
        <v>24843613.739999995</v>
      </c>
      <c r="E30" s="388">
        <f t="shared" si="0"/>
        <v>-8010860.409999996</v>
      </c>
      <c r="F30" s="127"/>
      <c r="G30" s="127"/>
      <c r="H30" s="127"/>
    </row>
    <row r="31" spans="1:8" s="123" customFormat="1" ht="11.25">
      <c r="A31" s="131" t="s">
        <v>166</v>
      </c>
      <c r="B31" s="131" t="s">
        <v>167</v>
      </c>
      <c r="C31" s="387">
        <v>126330248.16</v>
      </c>
      <c r="D31" s="387">
        <v>153460095.28</v>
      </c>
      <c r="E31" s="388">
        <f t="shared" si="0"/>
        <v>27129847.120000005</v>
      </c>
      <c r="F31" s="127"/>
      <c r="G31" s="127"/>
      <c r="H31" s="127"/>
    </row>
    <row r="32" spans="1:8" s="123" customFormat="1" ht="11.25">
      <c r="A32" s="131" t="s">
        <v>168</v>
      </c>
      <c r="B32" s="131" t="s">
        <v>169</v>
      </c>
      <c r="C32" s="387">
        <v>93475774.01</v>
      </c>
      <c r="D32" s="387">
        <v>128616481.54</v>
      </c>
      <c r="E32" s="388">
        <f t="shared" si="0"/>
        <v>35140707.53</v>
      </c>
      <c r="F32" s="127"/>
      <c r="G32" s="127"/>
      <c r="H32" s="127"/>
    </row>
    <row r="33" spans="1:8" s="123" customFormat="1" ht="11.25">
      <c r="A33" s="131" t="s">
        <v>170</v>
      </c>
      <c r="B33" s="131" t="s">
        <v>171</v>
      </c>
      <c r="C33" s="387">
        <v>93475774.01</v>
      </c>
      <c r="D33" s="387">
        <v>128616481.54</v>
      </c>
      <c r="E33" s="388">
        <f t="shared" si="0"/>
        <v>35140707.53</v>
      </c>
      <c r="F33" s="127"/>
      <c r="G33" s="127"/>
      <c r="H33" s="127"/>
    </row>
    <row r="34" spans="1:8" s="123" customFormat="1" ht="11.25">
      <c r="A34" s="131" t="s">
        <v>172</v>
      </c>
      <c r="B34" s="131" t="s">
        <v>173</v>
      </c>
      <c r="C34" s="387">
        <v>93475774.01</v>
      </c>
      <c r="D34" s="387">
        <v>128616481.54</v>
      </c>
      <c r="E34" s="388">
        <f t="shared" si="0"/>
        <v>35140707.53</v>
      </c>
      <c r="F34" s="127"/>
      <c r="G34" s="127"/>
      <c r="H34" s="127"/>
    </row>
    <row r="35" spans="1:8" s="123" customFormat="1" ht="11.25">
      <c r="A35" s="132" t="s">
        <v>174</v>
      </c>
      <c r="B35" s="132" t="s">
        <v>175</v>
      </c>
      <c r="C35" s="387">
        <v>87601324.51</v>
      </c>
      <c r="D35" s="387">
        <v>106169233.51</v>
      </c>
      <c r="E35" s="388">
        <f t="shared" si="0"/>
        <v>18567909</v>
      </c>
      <c r="F35" s="127"/>
      <c r="G35" s="127"/>
      <c r="H35" s="127"/>
    </row>
    <row r="36" spans="1:8" s="123" customFormat="1" ht="11.25">
      <c r="A36" s="133" t="s">
        <v>176</v>
      </c>
      <c r="B36" s="133" t="s">
        <v>176</v>
      </c>
      <c r="C36" s="129"/>
      <c r="D36" s="129"/>
      <c r="E36" s="129"/>
      <c r="F36" s="127"/>
      <c r="G36" s="127"/>
      <c r="H36" s="127"/>
    </row>
    <row r="37" spans="2:8" s="123" customFormat="1" ht="11.25">
      <c r="B37" s="134" t="s">
        <v>177</v>
      </c>
      <c r="C37" s="135"/>
      <c r="D37" s="135"/>
      <c r="E37" s="135"/>
      <c r="F37" s="127"/>
      <c r="G37" s="127"/>
      <c r="H37" s="127"/>
    </row>
    <row r="38" spans="2:8" s="123" customFormat="1" ht="11.25">
      <c r="B38" s="136"/>
      <c r="C38" s="137"/>
      <c r="D38" s="137"/>
      <c r="E38" s="137"/>
      <c r="F38" s="127"/>
      <c r="G38" s="127"/>
      <c r="H38" s="127"/>
    </row>
  </sheetData>
  <sheetProtection password="EAC2" sheet="1"/>
  <protectedRanges>
    <protectedRange sqref="D32:D33" name="Rango1_2"/>
    <protectedRange sqref="D34" name="Rango1_2_1"/>
    <protectedRange sqref="D35" name="Rango1_2_2"/>
  </protectedRanges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8"/>
  <sheetViews>
    <sheetView zoomScaleSheetLayoutView="90" workbookViewId="0" topLeftCell="A1">
      <selection activeCell="B73" sqref="B73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76" customWidth="1"/>
    <col min="6" max="6" width="14.7109375" style="19" customWidth="1"/>
    <col min="7" max="16384" width="11.421875" style="19" customWidth="1"/>
  </cols>
  <sheetData>
    <row r="1" spans="1:6" s="8" customFormat="1" ht="11.25">
      <c r="A1" s="3" t="s">
        <v>46</v>
      </c>
      <c r="B1" s="3"/>
      <c r="C1" s="4"/>
      <c r="D1" s="5"/>
      <c r="E1" s="6"/>
      <c r="F1" s="7"/>
    </row>
    <row r="2" spans="1:5" s="8" customFormat="1" ht="11.25">
      <c r="A2" s="3" t="s">
        <v>254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10" t="s">
        <v>194</v>
      </c>
      <c r="B5" s="11"/>
      <c r="C5" s="9"/>
      <c r="D5" s="4"/>
      <c r="E5" s="12" t="s">
        <v>48</v>
      </c>
    </row>
    <row r="6" spans="1:6" s="8" customFormat="1" ht="11.25">
      <c r="A6" s="13"/>
      <c r="B6" s="13"/>
      <c r="C6" s="14"/>
      <c r="D6" s="3"/>
      <c r="E6" s="4"/>
      <c r="F6" s="3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7" t="s">
        <v>53</v>
      </c>
    </row>
    <row r="8" spans="1:5" ht="11.25" customHeight="1">
      <c r="A8" s="167"/>
      <c r="B8" s="167"/>
      <c r="C8" s="143"/>
      <c r="D8" s="148"/>
      <c r="E8" s="143"/>
    </row>
    <row r="9" spans="1:5" ht="11.25" customHeight="1">
      <c r="A9" s="167"/>
      <c r="B9" s="167"/>
      <c r="C9" s="143"/>
      <c r="D9" s="148"/>
      <c r="E9" s="143"/>
    </row>
    <row r="10" spans="1:5" ht="11.25">
      <c r="A10" s="168"/>
      <c r="B10" s="168" t="s">
        <v>54</v>
      </c>
      <c r="C10" s="152"/>
      <c r="D10" s="148"/>
      <c r="E10" s="152"/>
    </row>
    <row r="11" spans="1:5" ht="11.25">
      <c r="A11" s="169"/>
      <c r="B11" s="169" t="s">
        <v>55</v>
      </c>
      <c r="C11" s="20">
        <f>+C10</f>
        <v>0</v>
      </c>
      <c r="D11" s="147"/>
      <c r="E11" s="20"/>
    </row>
    <row r="12" spans="1:5" ht="11.25">
      <c r="A12" s="170"/>
      <c r="B12" s="170"/>
      <c r="C12" s="171"/>
      <c r="D12" s="170"/>
      <c r="E12" s="171"/>
    </row>
    <row r="13" spans="1:5" ht="11.25">
      <c r="A13" s="170"/>
      <c r="B13" s="170"/>
      <c r="C13" s="171"/>
      <c r="D13" s="170"/>
      <c r="E13" s="171"/>
    </row>
    <row r="14" spans="1:5" ht="11.25" customHeight="1">
      <c r="A14" s="10" t="s">
        <v>266</v>
      </c>
      <c r="B14" s="11"/>
      <c r="C14" s="22"/>
      <c r="D14" s="23"/>
      <c r="E14" s="12" t="s">
        <v>48</v>
      </c>
    </row>
    <row r="15" spans="1:6" ht="11.25">
      <c r="A15" s="8"/>
      <c r="B15" s="8"/>
      <c r="C15" s="9"/>
      <c r="D15" s="5"/>
      <c r="E15" s="6"/>
      <c r="F15" s="8"/>
    </row>
    <row r="16" spans="1:5" ht="15" customHeight="1">
      <c r="A16" s="15" t="s">
        <v>49</v>
      </c>
      <c r="B16" s="16" t="s">
        <v>50</v>
      </c>
      <c r="C16" s="17" t="s">
        <v>51</v>
      </c>
      <c r="D16" s="18" t="s">
        <v>52</v>
      </c>
      <c r="E16" s="17" t="s">
        <v>53</v>
      </c>
    </row>
    <row r="17" spans="1:5" ht="15">
      <c r="A17" s="294">
        <v>111500007</v>
      </c>
      <c r="B17" s="292" t="s">
        <v>281</v>
      </c>
      <c r="C17" s="297">
        <v>125371.67</v>
      </c>
      <c r="D17" s="297">
        <v>0</v>
      </c>
      <c r="E17" s="297">
        <v>125371.67</v>
      </c>
    </row>
    <row r="18" spans="1:5" ht="15">
      <c r="A18" s="294">
        <v>111500008</v>
      </c>
      <c r="B18" s="292" t="s">
        <v>282</v>
      </c>
      <c r="C18" s="297">
        <v>51463.87</v>
      </c>
      <c r="D18" s="297">
        <v>0</v>
      </c>
      <c r="E18" s="297">
        <v>51463.87</v>
      </c>
    </row>
    <row r="19" spans="1:5" ht="15">
      <c r="A19" s="294">
        <v>111500009</v>
      </c>
      <c r="B19" s="292" t="s">
        <v>283</v>
      </c>
      <c r="C19" s="297">
        <v>64271.06</v>
      </c>
      <c r="D19" s="297">
        <v>0</v>
      </c>
      <c r="E19" s="297">
        <v>64271.06</v>
      </c>
    </row>
    <row r="20" spans="1:5" ht="15">
      <c r="A20" s="294">
        <v>111500010</v>
      </c>
      <c r="B20" s="292" t="s">
        <v>284</v>
      </c>
      <c r="C20" s="297">
        <v>11402.29</v>
      </c>
      <c r="D20" s="297">
        <v>0</v>
      </c>
      <c r="E20" s="297">
        <v>11402.29</v>
      </c>
    </row>
    <row r="21" spans="1:5" ht="15">
      <c r="A21" s="294">
        <v>111500011</v>
      </c>
      <c r="B21" s="292" t="s">
        <v>285</v>
      </c>
      <c r="C21" s="297">
        <v>11402.29</v>
      </c>
      <c r="D21" s="297">
        <v>0</v>
      </c>
      <c r="E21" s="297">
        <v>11402.29</v>
      </c>
    </row>
    <row r="22" spans="1:5" ht="15" customHeight="1">
      <c r="A22" s="294">
        <v>111500012</v>
      </c>
      <c r="B22" s="292" t="s">
        <v>286</v>
      </c>
      <c r="C22" s="297">
        <v>13975.77</v>
      </c>
      <c r="D22" s="297">
        <v>0</v>
      </c>
      <c r="E22" s="297">
        <v>13975.77</v>
      </c>
    </row>
    <row r="23" spans="1:5" ht="15" customHeight="1">
      <c r="A23" s="294">
        <v>111500013</v>
      </c>
      <c r="B23" s="292" t="s">
        <v>287</v>
      </c>
      <c r="C23" s="297">
        <v>12197.19</v>
      </c>
      <c r="D23" s="297">
        <v>0</v>
      </c>
      <c r="E23" s="297">
        <v>12197.19</v>
      </c>
    </row>
    <row r="24" spans="1:5" ht="15" customHeight="1">
      <c r="A24" s="294">
        <v>111500014</v>
      </c>
      <c r="B24" s="292" t="s">
        <v>288</v>
      </c>
      <c r="C24" s="297">
        <v>6018.03</v>
      </c>
      <c r="D24" s="297">
        <v>0</v>
      </c>
      <c r="E24" s="297">
        <v>6018.03</v>
      </c>
    </row>
    <row r="25" spans="1:5" ht="15" customHeight="1">
      <c r="A25" s="294">
        <v>111500016</v>
      </c>
      <c r="B25" s="292" t="s">
        <v>289</v>
      </c>
      <c r="C25" s="297">
        <v>11402.29</v>
      </c>
      <c r="D25" s="297">
        <v>0</v>
      </c>
      <c r="E25" s="297">
        <v>11402.29</v>
      </c>
    </row>
    <row r="26" spans="1:5" ht="15" customHeight="1">
      <c r="A26" s="294">
        <v>111500017</v>
      </c>
      <c r="B26" s="292" t="s">
        <v>290</v>
      </c>
      <c r="C26" s="297">
        <v>6759.03</v>
      </c>
      <c r="D26" s="297">
        <v>0</v>
      </c>
      <c r="E26" s="297">
        <v>6759.03</v>
      </c>
    </row>
    <row r="27" spans="1:5" ht="15" customHeight="1">
      <c r="A27" s="294">
        <v>111500018</v>
      </c>
      <c r="B27" s="292" t="s">
        <v>291</v>
      </c>
      <c r="C27" s="297">
        <v>21768.83</v>
      </c>
      <c r="D27" s="297">
        <v>0</v>
      </c>
      <c r="E27" s="297">
        <v>21768.83</v>
      </c>
    </row>
    <row r="28" spans="1:5" ht="15" customHeight="1">
      <c r="A28" s="294">
        <v>111500019</v>
      </c>
      <c r="B28" s="292" t="s">
        <v>292</v>
      </c>
      <c r="C28" s="297">
        <v>81135.87</v>
      </c>
      <c r="D28" s="297">
        <v>0</v>
      </c>
      <c r="E28" s="297">
        <v>81135.87</v>
      </c>
    </row>
    <row r="29" spans="1:5" ht="15" customHeight="1">
      <c r="A29" s="294">
        <v>111500020</v>
      </c>
      <c r="B29" s="292" t="s">
        <v>293</v>
      </c>
      <c r="C29" s="297">
        <v>87519.24</v>
      </c>
      <c r="D29" s="297">
        <v>0</v>
      </c>
      <c r="E29" s="297">
        <v>87519.24</v>
      </c>
    </row>
    <row r="30" spans="1:5" ht="15" customHeight="1">
      <c r="A30" s="294">
        <v>111500021</v>
      </c>
      <c r="B30" s="292" t="s">
        <v>294</v>
      </c>
      <c r="C30" s="297">
        <v>11402.29</v>
      </c>
      <c r="D30" s="297">
        <v>0</v>
      </c>
      <c r="E30" s="297">
        <v>11402.29</v>
      </c>
    </row>
    <row r="31" spans="1:5" ht="15" customHeight="1">
      <c r="A31" s="294">
        <v>111500022</v>
      </c>
      <c r="B31" s="292" t="s">
        <v>295</v>
      </c>
      <c r="C31" s="297">
        <v>12718.14</v>
      </c>
      <c r="D31" s="297">
        <v>0</v>
      </c>
      <c r="E31" s="297">
        <v>12718.14</v>
      </c>
    </row>
    <row r="32" spans="1:5" ht="15" customHeight="1">
      <c r="A32" s="294">
        <v>111500024</v>
      </c>
      <c r="B32" s="292" t="s">
        <v>296</v>
      </c>
      <c r="C32" s="297">
        <v>11402.29</v>
      </c>
      <c r="D32" s="297">
        <v>0</v>
      </c>
      <c r="E32" s="297">
        <v>11402.29</v>
      </c>
    </row>
    <row r="33" spans="1:5" ht="15" customHeight="1">
      <c r="A33" s="294">
        <v>111500025</v>
      </c>
      <c r="B33" s="292" t="s">
        <v>297</v>
      </c>
      <c r="C33" s="297">
        <v>81301.44</v>
      </c>
      <c r="D33" s="297">
        <v>0</v>
      </c>
      <c r="E33" s="297">
        <v>81301.44</v>
      </c>
    </row>
    <row r="34" spans="1:5" ht="15" customHeight="1">
      <c r="A34" s="294">
        <v>111500026</v>
      </c>
      <c r="B34" s="292" t="s">
        <v>298</v>
      </c>
      <c r="C34" s="297">
        <v>4652</v>
      </c>
      <c r="D34" s="297">
        <v>0</v>
      </c>
      <c r="E34" s="297">
        <v>4652</v>
      </c>
    </row>
    <row r="35" spans="1:5" ht="15" customHeight="1">
      <c r="A35" s="294">
        <v>111500028</v>
      </c>
      <c r="B35" s="292" t="s">
        <v>299</v>
      </c>
      <c r="C35" s="297">
        <v>594452.72</v>
      </c>
      <c r="D35" s="297">
        <v>0</v>
      </c>
      <c r="E35" s="297">
        <v>594452.72</v>
      </c>
    </row>
    <row r="36" spans="1:5" ht="15" customHeight="1">
      <c r="A36" s="294">
        <v>111500034</v>
      </c>
      <c r="B36" s="292" t="s">
        <v>300</v>
      </c>
      <c r="C36" s="297">
        <v>81078.3</v>
      </c>
      <c r="D36" s="297">
        <v>0</v>
      </c>
      <c r="E36" s="297">
        <v>81078.3</v>
      </c>
    </row>
    <row r="37" spans="1:5" ht="15" customHeight="1">
      <c r="A37" s="294">
        <v>111500039</v>
      </c>
      <c r="B37" s="292" t="s">
        <v>301</v>
      </c>
      <c r="C37" s="297">
        <v>9964.92</v>
      </c>
      <c r="D37" s="297">
        <v>0</v>
      </c>
      <c r="E37" s="297">
        <v>9964.92</v>
      </c>
    </row>
    <row r="38" spans="1:5" ht="15" customHeight="1">
      <c r="A38" s="294">
        <v>111500049</v>
      </c>
      <c r="B38" s="292" t="s">
        <v>302</v>
      </c>
      <c r="C38" s="297">
        <v>37505.75</v>
      </c>
      <c r="D38" s="297">
        <v>0</v>
      </c>
      <c r="E38" s="297">
        <v>37505.75</v>
      </c>
    </row>
    <row r="39" spans="1:5" ht="15" customHeight="1">
      <c r="A39" s="294">
        <v>111500051</v>
      </c>
      <c r="B39" s="292" t="s">
        <v>303</v>
      </c>
      <c r="C39" s="297">
        <v>14706.23</v>
      </c>
      <c r="D39" s="297">
        <v>0</v>
      </c>
      <c r="E39" s="297">
        <v>14706.23</v>
      </c>
    </row>
    <row r="40" spans="1:5" ht="15" customHeight="1">
      <c r="A40" s="294">
        <v>111500052</v>
      </c>
      <c r="B40" s="292" t="s">
        <v>304</v>
      </c>
      <c r="C40" s="297">
        <v>66428.79</v>
      </c>
      <c r="D40" s="297">
        <v>0</v>
      </c>
      <c r="E40" s="297">
        <v>66428.79</v>
      </c>
    </row>
    <row r="41" spans="1:5" ht="15" customHeight="1">
      <c r="A41" s="294">
        <v>111500053</v>
      </c>
      <c r="B41" s="292" t="s">
        <v>305</v>
      </c>
      <c r="C41" s="297">
        <v>3045.08</v>
      </c>
      <c r="D41" s="297">
        <v>0</v>
      </c>
      <c r="E41" s="297">
        <v>3045.08</v>
      </c>
    </row>
    <row r="42" spans="1:5" ht="15" customHeight="1">
      <c r="A42" s="294">
        <v>111500055</v>
      </c>
      <c r="B42" s="292" t="s">
        <v>306</v>
      </c>
      <c r="C42" s="297">
        <v>13492.52</v>
      </c>
      <c r="D42" s="297">
        <v>0</v>
      </c>
      <c r="E42" s="297">
        <v>13492.52</v>
      </c>
    </row>
    <row r="43" spans="1:5" ht="15" customHeight="1">
      <c r="A43" s="294">
        <v>111500064</v>
      </c>
      <c r="B43" s="292" t="s">
        <v>307</v>
      </c>
      <c r="C43" s="297">
        <v>6978.23</v>
      </c>
      <c r="D43" s="297">
        <v>0</v>
      </c>
      <c r="E43" s="297">
        <v>6978.23</v>
      </c>
    </row>
    <row r="44" spans="1:5" ht="15" customHeight="1">
      <c r="A44" s="294">
        <v>111500066</v>
      </c>
      <c r="B44" s="292" t="s">
        <v>308</v>
      </c>
      <c r="C44" s="297">
        <v>8753.95</v>
      </c>
      <c r="D44" s="297">
        <v>0</v>
      </c>
      <c r="E44" s="297">
        <v>8753.95</v>
      </c>
    </row>
    <row r="45" spans="1:5" ht="15" customHeight="1">
      <c r="A45" s="294">
        <v>111500069</v>
      </c>
      <c r="B45" s="292" t="s">
        <v>309</v>
      </c>
      <c r="C45" s="297">
        <v>-2798</v>
      </c>
      <c r="D45" s="297">
        <v>0</v>
      </c>
      <c r="E45" s="297">
        <v>-2798</v>
      </c>
    </row>
    <row r="46" spans="1:5" ht="15" customHeight="1">
      <c r="A46" s="294">
        <v>111500071</v>
      </c>
      <c r="B46" s="292" t="s">
        <v>310</v>
      </c>
      <c r="C46" s="297">
        <v>65301.7</v>
      </c>
      <c r="D46" s="297">
        <v>0</v>
      </c>
      <c r="E46" s="297">
        <v>65301.7</v>
      </c>
    </row>
    <row r="47" spans="1:5" ht="15" customHeight="1">
      <c r="A47" s="294">
        <v>111500072</v>
      </c>
      <c r="B47" s="292" t="s">
        <v>311</v>
      </c>
      <c r="C47" s="297">
        <v>50855.22</v>
      </c>
      <c r="D47" s="297">
        <v>0</v>
      </c>
      <c r="E47" s="297">
        <v>50855.22</v>
      </c>
    </row>
    <row r="48" spans="1:5" ht="15" customHeight="1">
      <c r="A48" s="294">
        <v>111500073</v>
      </c>
      <c r="B48" s="292" t="s">
        <v>312</v>
      </c>
      <c r="C48" s="297">
        <v>299.79</v>
      </c>
      <c r="D48" s="297">
        <v>0</v>
      </c>
      <c r="E48" s="297">
        <v>299.79</v>
      </c>
    </row>
    <row r="49" spans="1:5" ht="15" customHeight="1">
      <c r="A49" s="294">
        <v>111500076</v>
      </c>
      <c r="B49" s="292" t="s">
        <v>313</v>
      </c>
      <c r="C49" s="297">
        <v>10388.18</v>
      </c>
      <c r="D49" s="297">
        <v>0</v>
      </c>
      <c r="E49" s="297">
        <v>10388.18</v>
      </c>
    </row>
    <row r="50" spans="1:5" ht="15" customHeight="1">
      <c r="A50" s="294">
        <v>111500077</v>
      </c>
      <c r="B50" s="292" t="s">
        <v>314</v>
      </c>
      <c r="C50" s="297">
        <v>9509.98</v>
      </c>
      <c r="D50" s="297">
        <v>0</v>
      </c>
      <c r="E50" s="297">
        <v>9509.98</v>
      </c>
    </row>
    <row r="51" spans="1:5" ht="15" customHeight="1">
      <c r="A51" s="294">
        <v>111500079</v>
      </c>
      <c r="B51" s="292" t="s">
        <v>315</v>
      </c>
      <c r="C51" s="297">
        <v>377040.91</v>
      </c>
      <c r="D51" s="297">
        <v>0</v>
      </c>
      <c r="E51" s="297">
        <v>377040.91</v>
      </c>
    </row>
    <row r="52" spans="1:5" ht="15" customHeight="1">
      <c r="A52" s="294">
        <v>111500080</v>
      </c>
      <c r="B52" s="292" t="s">
        <v>316</v>
      </c>
      <c r="C52" s="297">
        <v>12477.21</v>
      </c>
      <c r="D52" s="297">
        <v>0</v>
      </c>
      <c r="E52" s="297">
        <v>12477.21</v>
      </c>
    </row>
    <row r="53" spans="1:5" ht="15" customHeight="1">
      <c r="A53" s="294">
        <v>111500082</v>
      </c>
      <c r="B53" s="292" t="s">
        <v>317</v>
      </c>
      <c r="C53" s="297">
        <v>63399.55</v>
      </c>
      <c r="D53" s="297">
        <v>0</v>
      </c>
      <c r="E53" s="297">
        <v>63399.55</v>
      </c>
    </row>
    <row r="54" spans="1:5" ht="15" customHeight="1">
      <c r="A54" s="294">
        <v>111500083</v>
      </c>
      <c r="B54" s="292" t="s">
        <v>318</v>
      </c>
      <c r="C54" s="297">
        <v>151821.49</v>
      </c>
      <c r="D54" s="297">
        <v>0</v>
      </c>
      <c r="E54" s="297">
        <v>151821.49</v>
      </c>
    </row>
    <row r="55" spans="1:5" ht="15" customHeight="1">
      <c r="A55" s="294">
        <v>111500085</v>
      </c>
      <c r="B55" s="292" t="s">
        <v>319</v>
      </c>
      <c r="C55" s="297">
        <v>22333.22</v>
      </c>
      <c r="D55" s="297">
        <v>0</v>
      </c>
      <c r="E55" s="297">
        <v>22333.22</v>
      </c>
    </row>
    <row r="56" spans="1:5" ht="15" customHeight="1">
      <c r="A56" s="294">
        <v>111500087</v>
      </c>
      <c r="B56" s="292" t="s">
        <v>320</v>
      </c>
      <c r="C56" s="297">
        <v>875593.01</v>
      </c>
      <c r="D56" s="297">
        <v>0</v>
      </c>
      <c r="E56" s="297">
        <v>875593.01</v>
      </c>
    </row>
    <row r="57" spans="1:5" ht="15" customHeight="1">
      <c r="A57" s="294">
        <v>111500088</v>
      </c>
      <c r="B57" s="292" t="s">
        <v>321</v>
      </c>
      <c r="C57" s="297">
        <v>17680.16</v>
      </c>
      <c r="D57" s="297">
        <v>0</v>
      </c>
      <c r="E57" s="297">
        <v>17680.16</v>
      </c>
    </row>
    <row r="58" spans="1:5" ht="15" customHeight="1">
      <c r="A58" s="294">
        <v>111500089</v>
      </c>
      <c r="B58" s="292" t="s">
        <v>322</v>
      </c>
      <c r="C58" s="297">
        <v>70791.89</v>
      </c>
      <c r="D58" s="297">
        <v>0</v>
      </c>
      <c r="E58" s="297">
        <v>70791.89</v>
      </c>
    </row>
    <row r="59" spans="1:5" ht="15" customHeight="1">
      <c r="A59" s="294">
        <v>111500090</v>
      </c>
      <c r="B59" s="292" t="s">
        <v>323</v>
      </c>
      <c r="C59" s="297">
        <v>31288.72</v>
      </c>
      <c r="D59" s="297">
        <v>0</v>
      </c>
      <c r="E59" s="297">
        <v>31288.72</v>
      </c>
    </row>
    <row r="60" spans="1:5" ht="15" customHeight="1">
      <c r="A60" s="294">
        <v>111500091</v>
      </c>
      <c r="B60" s="292" t="s">
        <v>324</v>
      </c>
      <c r="C60" s="297">
        <v>33772.22</v>
      </c>
      <c r="D60" s="297">
        <v>0</v>
      </c>
      <c r="E60" s="297">
        <v>33772.22</v>
      </c>
    </row>
    <row r="61" spans="1:5" ht="15" customHeight="1">
      <c r="A61" s="294">
        <v>111500092</v>
      </c>
      <c r="B61" s="292" t="s">
        <v>325</v>
      </c>
      <c r="C61" s="297">
        <v>48052.87</v>
      </c>
      <c r="D61" s="297">
        <v>0</v>
      </c>
      <c r="E61" s="297">
        <v>48052.87</v>
      </c>
    </row>
    <row r="62" spans="1:5" ht="15" customHeight="1">
      <c r="A62" s="294">
        <v>111500093</v>
      </c>
      <c r="B62" s="292" t="s">
        <v>326</v>
      </c>
      <c r="C62" s="297">
        <v>48052.8</v>
      </c>
      <c r="D62" s="297">
        <v>0</v>
      </c>
      <c r="E62" s="297">
        <v>48052.8</v>
      </c>
    </row>
    <row r="63" spans="1:5" ht="15" customHeight="1">
      <c r="A63" s="294">
        <v>111500094</v>
      </c>
      <c r="B63" s="292" t="s">
        <v>327</v>
      </c>
      <c r="C63" s="297">
        <v>56324.24</v>
      </c>
      <c r="D63" s="297">
        <v>0</v>
      </c>
      <c r="E63" s="297">
        <v>56324.24</v>
      </c>
    </row>
    <row r="64" spans="1:5" ht="15" customHeight="1">
      <c r="A64" s="294">
        <v>111500095</v>
      </c>
      <c r="B64" s="292" t="s">
        <v>328</v>
      </c>
      <c r="C64" s="297">
        <v>138576.82</v>
      </c>
      <c r="D64" s="297">
        <v>0</v>
      </c>
      <c r="E64" s="297">
        <v>138576.82</v>
      </c>
    </row>
    <row r="65" spans="1:5" ht="15" customHeight="1">
      <c r="A65" s="294">
        <v>111500096</v>
      </c>
      <c r="B65" s="292" t="s">
        <v>329</v>
      </c>
      <c r="C65" s="297">
        <v>79100.48</v>
      </c>
      <c r="D65" s="297">
        <v>0</v>
      </c>
      <c r="E65" s="297">
        <v>79100.48</v>
      </c>
    </row>
    <row r="66" spans="1:5" ht="15" customHeight="1">
      <c r="A66" s="294">
        <v>111500097</v>
      </c>
      <c r="B66" s="292" t="s">
        <v>330</v>
      </c>
      <c r="C66" s="297">
        <v>115717.91</v>
      </c>
      <c r="D66" s="297">
        <v>0</v>
      </c>
      <c r="E66" s="297">
        <v>115717.91</v>
      </c>
    </row>
    <row r="67" spans="1:5" ht="15" customHeight="1">
      <c r="A67" s="294">
        <v>111500098</v>
      </c>
      <c r="B67" s="292" t="s">
        <v>331</v>
      </c>
      <c r="C67" s="297">
        <v>56454.95</v>
      </c>
      <c r="D67" s="297">
        <v>0</v>
      </c>
      <c r="E67" s="297">
        <v>56454.95</v>
      </c>
    </row>
    <row r="68" spans="1:5" ht="15" customHeight="1">
      <c r="A68" s="294">
        <v>111500099</v>
      </c>
      <c r="B68" s="292" t="s">
        <v>332</v>
      </c>
      <c r="C68" s="297">
        <v>25552.73</v>
      </c>
      <c r="D68" s="297">
        <v>0</v>
      </c>
      <c r="E68" s="297">
        <v>25552.73</v>
      </c>
    </row>
    <row r="69" spans="1:5" ht="15" customHeight="1">
      <c r="A69" s="294">
        <v>111500100</v>
      </c>
      <c r="B69" s="292" t="s">
        <v>333</v>
      </c>
      <c r="C69" s="297">
        <v>15366.6</v>
      </c>
      <c r="D69" s="297">
        <v>0</v>
      </c>
      <c r="E69" s="297">
        <v>15366.6</v>
      </c>
    </row>
    <row r="70" spans="1:5" ht="15" customHeight="1">
      <c r="A70" s="294">
        <v>111500101</v>
      </c>
      <c r="B70" s="292" t="s">
        <v>334</v>
      </c>
      <c r="C70" s="297">
        <v>108116.24</v>
      </c>
      <c r="D70" s="297">
        <v>0</v>
      </c>
      <c r="E70" s="297">
        <v>108116.24</v>
      </c>
    </row>
    <row r="71" spans="1:5" ht="15" customHeight="1">
      <c r="A71" s="294">
        <v>111500102</v>
      </c>
      <c r="B71" s="292" t="s">
        <v>335</v>
      </c>
      <c r="C71" s="297">
        <v>23384.43</v>
      </c>
      <c r="D71" s="297">
        <v>0</v>
      </c>
      <c r="E71" s="297">
        <v>23384.43</v>
      </c>
    </row>
    <row r="72" spans="1:5" ht="15" customHeight="1">
      <c r="A72" s="294">
        <v>111500103</v>
      </c>
      <c r="B72" s="292" t="s">
        <v>336</v>
      </c>
      <c r="C72" s="297">
        <v>108114.69</v>
      </c>
      <c r="D72" s="297">
        <v>0</v>
      </c>
      <c r="E72" s="297">
        <v>108114.69</v>
      </c>
    </row>
    <row r="73" spans="1:5" ht="15" customHeight="1">
      <c r="A73" s="294">
        <v>111500104</v>
      </c>
      <c r="B73" s="292" t="s">
        <v>337</v>
      </c>
      <c r="C73" s="297">
        <v>70791.9</v>
      </c>
      <c r="D73" s="297">
        <v>0</v>
      </c>
      <c r="E73" s="297">
        <v>70791.9</v>
      </c>
    </row>
    <row r="74" spans="1:5" ht="15" customHeight="1">
      <c r="A74" s="294">
        <v>111500105</v>
      </c>
      <c r="B74" s="292" t="s">
        <v>338</v>
      </c>
      <c r="C74" s="297">
        <v>9254.09</v>
      </c>
      <c r="D74" s="297">
        <v>0</v>
      </c>
      <c r="E74" s="297">
        <v>9254.09</v>
      </c>
    </row>
    <row r="75" spans="1:5" ht="15" customHeight="1">
      <c r="A75" s="294">
        <v>111500106</v>
      </c>
      <c r="B75" s="292" t="s">
        <v>339</v>
      </c>
      <c r="C75" s="297">
        <v>79107.6</v>
      </c>
      <c r="D75" s="297">
        <v>0</v>
      </c>
      <c r="E75" s="297">
        <v>79107.6</v>
      </c>
    </row>
    <row r="76" spans="1:5" ht="15" customHeight="1">
      <c r="A76" s="294">
        <v>111500109</v>
      </c>
      <c r="B76" s="292" t="s">
        <v>340</v>
      </c>
      <c r="C76" s="297">
        <v>13998.57</v>
      </c>
      <c r="D76" s="297">
        <v>0</v>
      </c>
      <c r="E76" s="297">
        <v>13998.57</v>
      </c>
    </row>
    <row r="77" spans="1:5" ht="15" customHeight="1">
      <c r="A77" s="294">
        <v>111500110</v>
      </c>
      <c r="B77" s="292" t="s">
        <v>341</v>
      </c>
      <c r="C77" s="297">
        <v>318118.36</v>
      </c>
      <c r="D77" s="297">
        <v>0</v>
      </c>
      <c r="E77" s="297">
        <v>318118.36</v>
      </c>
    </row>
    <row r="78" spans="1:5" ht="15" customHeight="1">
      <c r="A78" s="294">
        <v>111500111</v>
      </c>
      <c r="B78" s="292" t="s">
        <v>342</v>
      </c>
      <c r="C78" s="297">
        <v>199.94</v>
      </c>
      <c r="D78" s="297">
        <v>0</v>
      </c>
      <c r="E78" s="297">
        <v>199.94</v>
      </c>
    </row>
    <row r="79" spans="1:5" ht="15" customHeight="1">
      <c r="A79" s="294">
        <v>111500113</v>
      </c>
      <c r="B79" s="292" t="s">
        <v>343</v>
      </c>
      <c r="C79" s="297">
        <v>21530.99</v>
      </c>
      <c r="D79" s="297">
        <v>0</v>
      </c>
      <c r="E79" s="297">
        <v>21530.99</v>
      </c>
    </row>
    <row r="80" spans="1:5" ht="15" customHeight="1">
      <c r="A80" s="294">
        <v>111500114</v>
      </c>
      <c r="B80" s="292" t="s">
        <v>344</v>
      </c>
      <c r="C80" s="297">
        <v>1943.22</v>
      </c>
      <c r="D80" s="297">
        <v>0</v>
      </c>
      <c r="E80" s="297">
        <v>1943.22</v>
      </c>
    </row>
    <row r="81" spans="1:5" ht="15" customHeight="1">
      <c r="A81" s="294">
        <v>111500115</v>
      </c>
      <c r="B81" s="292" t="s">
        <v>345</v>
      </c>
      <c r="C81" s="297">
        <v>32675.61</v>
      </c>
      <c r="D81" s="297">
        <v>0</v>
      </c>
      <c r="E81" s="297">
        <v>32675.61</v>
      </c>
    </row>
    <row r="82" spans="1:5" ht="15" customHeight="1">
      <c r="A82" s="294">
        <v>111500116</v>
      </c>
      <c r="B82" s="292" t="s">
        <v>346</v>
      </c>
      <c r="C82" s="297">
        <v>172.89</v>
      </c>
      <c r="D82" s="297">
        <v>0</v>
      </c>
      <c r="E82" s="297">
        <v>172.89</v>
      </c>
    </row>
    <row r="83" spans="1:5" ht="15" customHeight="1">
      <c r="A83" s="294">
        <v>111500117</v>
      </c>
      <c r="B83" s="292" t="s">
        <v>347</v>
      </c>
      <c r="C83" s="297">
        <v>1003383.54</v>
      </c>
      <c r="D83" s="297">
        <v>0</v>
      </c>
      <c r="E83" s="297">
        <v>1003383.54</v>
      </c>
    </row>
    <row r="84" spans="1:5" ht="15" customHeight="1">
      <c r="A84" s="294">
        <v>111500119</v>
      </c>
      <c r="B84" s="292" t="s">
        <v>348</v>
      </c>
      <c r="C84" s="297">
        <v>175835.83</v>
      </c>
      <c r="D84" s="297">
        <v>0</v>
      </c>
      <c r="E84" s="297">
        <v>175835.83</v>
      </c>
    </row>
    <row r="85" spans="1:5" ht="15" customHeight="1">
      <c r="A85" s="294">
        <v>111500120</v>
      </c>
      <c r="B85" s="292" t="s">
        <v>349</v>
      </c>
      <c r="C85" s="297">
        <v>153509.11</v>
      </c>
      <c r="D85" s="297">
        <v>0</v>
      </c>
      <c r="E85" s="297">
        <v>153509.11</v>
      </c>
    </row>
    <row r="86" spans="1:5" ht="15" customHeight="1">
      <c r="A86" s="294">
        <v>111500121</v>
      </c>
      <c r="B86" s="292" t="s">
        <v>350</v>
      </c>
      <c r="C86" s="297">
        <v>780895.1</v>
      </c>
      <c r="D86" s="297">
        <v>0</v>
      </c>
      <c r="E86" s="297">
        <v>780895.1</v>
      </c>
    </row>
    <row r="87" spans="1:5" ht="15" customHeight="1">
      <c r="A87" s="294">
        <v>111500122</v>
      </c>
      <c r="B87" s="292" t="s">
        <v>351</v>
      </c>
      <c r="C87" s="297">
        <v>53756.78</v>
      </c>
      <c r="D87" s="297">
        <v>0</v>
      </c>
      <c r="E87" s="297">
        <v>53756.78</v>
      </c>
    </row>
    <row r="88" spans="1:5" ht="12.75">
      <c r="A88" s="173"/>
      <c r="B88" s="296" t="s">
        <v>55</v>
      </c>
      <c r="C88" s="298">
        <v>6790313.62</v>
      </c>
      <c r="D88" s="298">
        <v>0</v>
      </c>
      <c r="E88" s="298">
        <v>6790313.62</v>
      </c>
    </row>
    <row r="89" spans="1:6" ht="11.25">
      <c r="A89" s="166"/>
      <c r="B89" s="166"/>
      <c r="C89" s="174"/>
      <c r="D89" s="166"/>
      <c r="E89" s="174"/>
      <c r="F89" s="8"/>
    </row>
    <row r="90" spans="1:6" ht="11.25">
      <c r="A90" s="166"/>
      <c r="B90" s="166"/>
      <c r="C90" s="174"/>
      <c r="D90" s="166"/>
      <c r="E90" s="174"/>
      <c r="F90" s="8"/>
    </row>
    <row r="91" spans="1:5" ht="11.25" customHeight="1">
      <c r="A91" s="10" t="s">
        <v>201</v>
      </c>
      <c r="B91" s="11"/>
      <c r="C91" s="22"/>
      <c r="D91" s="8"/>
      <c r="E91" s="12" t="s">
        <v>48</v>
      </c>
    </row>
    <row r="92" spans="1:6" ht="11.25">
      <c r="A92" s="8"/>
      <c r="B92" s="8"/>
      <c r="C92" s="9"/>
      <c r="D92" s="8"/>
      <c r="E92" s="9"/>
      <c r="F92" s="8"/>
    </row>
    <row r="93" spans="1:6" ht="15" customHeight="1">
      <c r="A93" s="15" t="s">
        <v>49</v>
      </c>
      <c r="B93" s="16" t="s">
        <v>50</v>
      </c>
      <c r="C93" s="17" t="s">
        <v>51</v>
      </c>
      <c r="D93" s="18" t="s">
        <v>52</v>
      </c>
      <c r="E93" s="17" t="s">
        <v>53</v>
      </c>
      <c r="F93" s="28"/>
    </row>
    <row r="94" spans="1:6" ht="11.25">
      <c r="A94" s="156"/>
      <c r="B94" s="172"/>
      <c r="C94" s="149"/>
      <c r="D94" s="149"/>
      <c r="E94" s="143"/>
      <c r="F94" s="25"/>
    </row>
    <row r="95" spans="1:6" ht="11.25">
      <c r="A95" s="156"/>
      <c r="B95" s="172"/>
      <c r="C95" s="149"/>
      <c r="D95" s="149"/>
      <c r="E95" s="143"/>
      <c r="F95" s="25"/>
    </row>
    <row r="96" spans="1:6" ht="11.25">
      <c r="A96" s="156"/>
      <c r="B96" s="172"/>
      <c r="C96" s="149"/>
      <c r="D96" s="149"/>
      <c r="E96" s="143"/>
      <c r="F96" s="25"/>
    </row>
    <row r="97" spans="1:6" ht="11.25">
      <c r="A97" s="156"/>
      <c r="B97" s="172"/>
      <c r="C97" s="149"/>
      <c r="D97" s="149"/>
      <c r="E97" s="143"/>
      <c r="F97" s="25"/>
    </row>
    <row r="98" spans="1:6" ht="11.25">
      <c r="A98" s="173"/>
      <c r="B98" s="173" t="s">
        <v>55</v>
      </c>
      <c r="C98" s="26">
        <f>SUM(C94:C97)</f>
        <v>0</v>
      </c>
      <c r="D98" s="150"/>
      <c r="E98" s="20"/>
      <c r="F98" s="27"/>
    </row>
    <row r="99" spans="1:6" ht="11.25">
      <c r="A99" s="166"/>
      <c r="B99" s="166"/>
      <c r="C99" s="174"/>
      <c r="D99" s="166"/>
      <c r="E99" s="174"/>
      <c r="F99" s="8"/>
    </row>
    <row r="100" spans="1:6" ht="11.25">
      <c r="A100" s="166"/>
      <c r="B100" s="166"/>
      <c r="C100" s="174"/>
      <c r="D100" s="166"/>
      <c r="E100" s="174"/>
      <c r="F100" s="8"/>
    </row>
    <row r="101" spans="1:5" ht="11.25" customHeight="1">
      <c r="A101" s="10" t="s">
        <v>202</v>
      </c>
      <c r="B101" s="11"/>
      <c r="C101" s="22"/>
      <c r="D101" s="8"/>
      <c r="E101" s="12" t="s">
        <v>48</v>
      </c>
    </row>
    <row r="102" spans="1:6" ht="11.25">
      <c r="A102" s="8"/>
      <c r="B102" s="8"/>
      <c r="C102" s="9"/>
      <c r="D102" s="8"/>
      <c r="E102" s="9"/>
      <c r="F102" s="8"/>
    </row>
    <row r="103" spans="1:6" ht="15" customHeight="1">
      <c r="A103" s="15" t="s">
        <v>49</v>
      </c>
      <c r="B103" s="16" t="s">
        <v>50</v>
      </c>
      <c r="C103" s="17" t="s">
        <v>51</v>
      </c>
      <c r="D103" s="18" t="s">
        <v>52</v>
      </c>
      <c r="E103" s="17" t="s">
        <v>53</v>
      </c>
      <c r="F103" s="28"/>
    </row>
    <row r="104" spans="1:6" ht="11.25">
      <c r="A104" s="167"/>
      <c r="B104" s="167"/>
      <c r="C104" s="143"/>
      <c r="D104" s="143"/>
      <c r="E104" s="143"/>
      <c r="F104" s="25"/>
    </row>
    <row r="105" spans="1:6" ht="11.25">
      <c r="A105" s="167"/>
      <c r="B105" s="167"/>
      <c r="C105" s="143"/>
      <c r="D105" s="143"/>
      <c r="E105" s="143"/>
      <c r="F105" s="25"/>
    </row>
    <row r="106" spans="1:6" ht="11.25">
      <c r="A106" s="167"/>
      <c r="B106" s="167"/>
      <c r="C106" s="143"/>
      <c r="D106" s="143"/>
      <c r="E106" s="143"/>
      <c r="F106" s="25"/>
    </row>
    <row r="107" spans="1:6" ht="11.25">
      <c r="A107" s="167"/>
      <c r="B107" s="167"/>
      <c r="C107" s="143"/>
      <c r="D107" s="143"/>
      <c r="E107" s="143"/>
      <c r="F107" s="25"/>
    </row>
    <row r="108" spans="1:6" ht="11.25">
      <c r="A108" s="175"/>
      <c r="B108" s="175" t="s">
        <v>55</v>
      </c>
      <c r="C108" s="30">
        <f>SUM(C104:C107)</f>
        <v>0</v>
      </c>
      <c r="D108" s="151"/>
      <c r="E108" s="31"/>
      <c r="F108" s="27"/>
    </row>
  </sheetData>
  <sheetProtection password="EAC2" sheet="1"/>
  <dataValidations count="6">
    <dataValidation allowBlank="1" showInputMessage="1" showErrorMessage="1" prompt="En los casos en que la inversión se localice en dos o mas tipos de instrumentos, se detallará cada una de ellas y el importe invertido." sqref="E7 E93 E103 E16"/>
    <dataValidation allowBlank="1" showInputMessage="1" showErrorMessage="1" prompt="Especificar el tipo de instrumento de inversión: Bondes, Petrobonos, Cetes, Mesa de dinero, etc." sqref="D7 D16 D93 D103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103"/>
    <dataValidation allowBlank="1" showInputMessage="1" showErrorMessage="1" prompt="Corresponde al nombre o descripción de la cuenta de acuerdo al Plan de Cuentas emitido por el CONAC." sqref="B7 B16 B93 B103"/>
    <dataValidation allowBlank="1" showInputMessage="1" showErrorMessage="1" prompt="Corresponde al número de la cuenta de acuerdo al Plan de Cuentas emitido por el CONAC (DOF 22/11/2010)." sqref="A7 A16 A93 A103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16 C9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17"/>
  <sheetViews>
    <sheetView zoomScaleSheetLayoutView="100" zoomScalePageLayoutView="0" workbookViewId="0" topLeftCell="A1">
      <selection activeCell="C1" sqref="B1:C1"/>
    </sheetView>
  </sheetViews>
  <sheetFormatPr defaultColWidth="11.421875" defaultRowHeight="15"/>
  <cols>
    <col min="1" max="1" width="20.7109375" style="8" customWidth="1"/>
    <col min="2" max="2" width="34.57421875" style="8" customWidth="1"/>
    <col min="3" max="6" width="17.7109375" style="9" customWidth="1"/>
    <col min="7" max="8" width="11.421875" style="8" customWidth="1"/>
    <col min="9" max="16384" width="11.421875" style="8" customWidth="1"/>
  </cols>
  <sheetData>
    <row r="1" spans="1:6" ht="11.25">
      <c r="A1" s="3" t="s">
        <v>46</v>
      </c>
      <c r="B1" s="3"/>
      <c r="F1" s="32"/>
    </row>
    <row r="2" spans="1:3" ht="11.25">
      <c r="A2" s="3" t="s">
        <v>254</v>
      </c>
      <c r="B2" s="3"/>
      <c r="C2" s="21"/>
    </row>
    <row r="3" spans="2:3" ht="11.25">
      <c r="B3" s="3"/>
      <c r="C3" s="21"/>
    </row>
    <row r="5" spans="1:6" s="35" customFormat="1" ht="11.25" customHeight="1">
      <c r="A5" s="33" t="s">
        <v>195</v>
      </c>
      <c r="B5" s="33"/>
      <c r="C5" s="34"/>
      <c r="D5" s="9"/>
      <c r="E5" s="9"/>
      <c r="F5" s="272" t="s">
        <v>56</v>
      </c>
    </row>
    <row r="6" spans="1:6" ht="11.25">
      <c r="A6" s="13"/>
      <c r="B6" s="13"/>
      <c r="C6" s="4"/>
      <c r="D6" s="4"/>
      <c r="E6" s="4"/>
      <c r="F6" s="4"/>
    </row>
    <row r="7" spans="1:6" ht="15" customHeight="1">
      <c r="A7" s="15" t="s">
        <v>49</v>
      </c>
      <c r="B7" s="16" t="s">
        <v>50</v>
      </c>
      <c r="C7" s="105" t="s">
        <v>51</v>
      </c>
      <c r="D7" s="299" t="s">
        <v>262</v>
      </c>
      <c r="E7" s="299" t="s">
        <v>213</v>
      </c>
      <c r="F7" s="299" t="s">
        <v>57</v>
      </c>
    </row>
    <row r="8" spans="1:6" ht="15">
      <c r="A8" s="294">
        <v>112200003</v>
      </c>
      <c r="B8" s="292" t="s">
        <v>352</v>
      </c>
      <c r="C8" s="297">
        <v>-105.61</v>
      </c>
      <c r="D8" s="297">
        <v>-105.61</v>
      </c>
      <c r="E8" s="297">
        <v>-105.61</v>
      </c>
      <c r="F8" s="297">
        <v>-105.61</v>
      </c>
    </row>
    <row r="9" spans="1:6" ht="11.25">
      <c r="A9" s="181"/>
      <c r="B9" s="157" t="s">
        <v>55</v>
      </c>
      <c r="C9" s="178">
        <f>SUM(C8:C8)</f>
        <v>-105.61</v>
      </c>
      <c r="D9" s="178">
        <f>SUM(D8:D8)</f>
        <v>-105.61</v>
      </c>
      <c r="E9" s="178">
        <f>SUM(E8:E8)</f>
        <v>-105.61</v>
      </c>
      <c r="F9" s="178">
        <f>SUM(F8:F8)</f>
        <v>-105.61</v>
      </c>
    </row>
    <row r="10" spans="1:6" ht="11.25">
      <c r="A10" s="166"/>
      <c r="B10" s="166"/>
      <c r="C10" s="174"/>
      <c r="D10" s="174"/>
      <c r="E10" s="174"/>
      <c r="F10" s="174"/>
    </row>
    <row r="11" spans="1:6" ht="11.25">
      <c r="A11" s="166"/>
      <c r="B11" s="166"/>
      <c r="C11" s="174"/>
      <c r="D11" s="174"/>
      <c r="E11" s="174"/>
      <c r="F11" s="174"/>
    </row>
    <row r="12" spans="1:6" s="35" customFormat="1" ht="11.25" customHeight="1">
      <c r="A12" s="33" t="s">
        <v>203</v>
      </c>
      <c r="B12" s="33"/>
      <c r="C12" s="34"/>
      <c r="D12" s="9"/>
      <c r="E12" s="9"/>
      <c r="F12" s="272" t="s">
        <v>56</v>
      </c>
    </row>
    <row r="13" spans="1:6" ht="11.25">
      <c r="A13" s="13"/>
      <c r="B13" s="13"/>
      <c r="C13" s="4"/>
      <c r="D13" s="4"/>
      <c r="E13" s="4"/>
      <c r="F13" s="4"/>
    </row>
    <row r="14" spans="1:6" ht="15" customHeight="1">
      <c r="A14" s="15" t="s">
        <v>49</v>
      </c>
      <c r="B14" s="16" t="s">
        <v>50</v>
      </c>
      <c r="C14" s="215" t="s">
        <v>51</v>
      </c>
      <c r="D14" s="36" t="s">
        <v>262</v>
      </c>
      <c r="E14" s="36" t="s">
        <v>213</v>
      </c>
      <c r="F14" s="36" t="s">
        <v>57</v>
      </c>
    </row>
    <row r="15" spans="1:6" ht="15">
      <c r="A15" s="294">
        <v>112400001</v>
      </c>
      <c r="B15" s="292" t="s">
        <v>353</v>
      </c>
      <c r="C15" s="297">
        <v>75740</v>
      </c>
      <c r="D15" s="297">
        <v>75740</v>
      </c>
      <c r="E15" s="297">
        <v>65880</v>
      </c>
      <c r="F15" s="297">
        <v>0</v>
      </c>
    </row>
    <row r="16" spans="1:6" s="267" customFormat="1" ht="15">
      <c r="A16" s="294">
        <v>112400002</v>
      </c>
      <c r="B16" s="292" t="s">
        <v>354</v>
      </c>
      <c r="C16" s="297">
        <v>-164.24</v>
      </c>
      <c r="D16" s="297">
        <v>-164.24</v>
      </c>
      <c r="E16" s="297">
        <v>-164.24</v>
      </c>
      <c r="F16" s="297">
        <v>-164.24</v>
      </c>
    </row>
    <row r="17" spans="1:6" ht="11.25">
      <c r="A17" s="157"/>
      <c r="B17" s="157" t="s">
        <v>55</v>
      </c>
      <c r="C17" s="178">
        <f>SUM(C15:C16)</f>
        <v>75575.76</v>
      </c>
      <c r="D17" s="178">
        <f>SUM(D15:D16)</f>
        <v>75575.76</v>
      </c>
      <c r="E17" s="178">
        <f>SUM(E15:E16)</f>
        <v>65715.76</v>
      </c>
      <c r="F17" s="178">
        <f>SUM(F15:F16)</f>
        <v>-164.24</v>
      </c>
    </row>
  </sheetData>
  <sheetProtection password="EAC2" sheet="1"/>
  <dataValidations count="6">
    <dataValidation allowBlank="1" showInputMessage="1" showErrorMessage="1" prompt="Saldo final al 31 de diciembre de 2012." sqref="F7 F14"/>
    <dataValidation allowBlank="1" showInputMessage="1" showErrorMessage="1" prompt="Corresponde al número de la cuenta de acuerdo al Plan de Cuentas emitido por el CONAC (DOF 22/11/2010)." sqref="A7 A14"/>
    <dataValidation allowBlank="1" showInputMessage="1" showErrorMessage="1" prompt="Corresponde al nombre o descripción de la cuenta de acuerdo al Plan de Cuentas emitido por el CONAC." sqref="B7 B14"/>
    <dataValidation allowBlank="1" showInputMessage="1" showErrorMessage="1" prompt="Saldo final de la Cuenta Pública presentada (mensual:  enero, febrero, marzo, etc.; trimestral: 1er, 2do, 3ro. o 4to.)." sqref="C7 C14"/>
    <dataValidation allowBlank="1" showInputMessage="1" showErrorMessage="1" prompt="Saldo final al 31 de diciembre de 2013." sqref="E7 E14"/>
    <dataValidation allowBlank="1" showInputMessage="1" showErrorMessage="1" prompt="Saldo final al 31 de diciembre de 2014." sqref="D7 D1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ignoredErrors>
    <ignoredError sqref="D14:F14 F7 D7: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CB348"/>
  <sheetViews>
    <sheetView zoomScaleSheetLayoutView="100" zoomScalePageLayoutView="0" workbookViewId="0" topLeftCell="A1">
      <selection activeCell="D265" sqref="D265"/>
    </sheetView>
  </sheetViews>
  <sheetFormatPr defaultColWidth="11.421875" defaultRowHeight="15"/>
  <cols>
    <col min="1" max="1" width="20.7109375" style="290" customWidth="1"/>
    <col min="2" max="2" width="50.7109375" style="290" customWidth="1"/>
    <col min="3" max="3" width="17.7109375" style="9" hidden="1" customWidth="1"/>
    <col min="4" max="7" width="17.7109375" style="9" customWidth="1"/>
    <col min="8" max="9" width="18.7109375" style="290" customWidth="1"/>
    <col min="10" max="80" width="11.421875" style="41" customWidth="1"/>
    <col min="81" max="16384" width="11.421875" style="290" customWidth="1"/>
  </cols>
  <sheetData>
    <row r="1" spans="1:9" ht="11.25">
      <c r="A1" s="3" t="s">
        <v>46</v>
      </c>
      <c r="B1" s="3"/>
      <c r="I1" s="7"/>
    </row>
    <row r="2" spans="1:2" ht="11.25">
      <c r="A2" s="3" t="s">
        <v>254</v>
      </c>
      <c r="B2" s="3"/>
    </row>
    <row r="3" ht="11.25">
      <c r="J3" s="82"/>
    </row>
    <row r="4" spans="1:9" ht="11.25" customHeight="1">
      <c r="A4" s="10" t="s">
        <v>196</v>
      </c>
      <c r="B4" s="11"/>
      <c r="E4" s="37"/>
      <c r="F4" s="37"/>
      <c r="I4" s="331" t="s">
        <v>58</v>
      </c>
    </row>
    <row r="5" spans="1:6" ht="11.25">
      <c r="A5" s="38"/>
      <c r="B5" s="38"/>
      <c r="C5" s="37"/>
      <c r="D5" s="37"/>
      <c r="E5" s="37"/>
      <c r="F5" s="37"/>
    </row>
    <row r="6" spans="1:9" ht="15" customHeight="1">
      <c r="A6" s="323" t="s">
        <v>49</v>
      </c>
      <c r="B6" s="231" t="s">
        <v>50</v>
      </c>
      <c r="C6" s="332" t="s">
        <v>59</v>
      </c>
      <c r="D6" s="332" t="s">
        <v>60</v>
      </c>
      <c r="E6" s="332" t="s">
        <v>61</v>
      </c>
      <c r="F6" s="332" t="s">
        <v>62</v>
      </c>
      <c r="G6" s="333" t="s">
        <v>63</v>
      </c>
      <c r="H6" s="231" t="s">
        <v>64</v>
      </c>
      <c r="I6" s="334" t="s">
        <v>65</v>
      </c>
    </row>
    <row r="7" spans="1:80" s="340" customFormat="1" ht="15" customHeight="1">
      <c r="A7" s="358">
        <v>112300001</v>
      </c>
      <c r="B7" s="354" t="s">
        <v>657</v>
      </c>
      <c r="C7" s="355">
        <v>513</v>
      </c>
      <c r="D7" s="355">
        <v>513</v>
      </c>
      <c r="E7" s="355">
        <v>0</v>
      </c>
      <c r="F7" s="355">
        <v>0</v>
      </c>
      <c r="G7" s="355">
        <v>0</v>
      </c>
      <c r="H7" s="338"/>
      <c r="I7" s="339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s="340" customFormat="1" ht="15" customHeight="1">
      <c r="A8" s="358">
        <v>112300001</v>
      </c>
      <c r="B8" s="354" t="s">
        <v>305</v>
      </c>
      <c r="C8" s="355">
        <v>27189.32</v>
      </c>
      <c r="D8" s="355">
        <v>27189.32</v>
      </c>
      <c r="E8" s="355">
        <v>0</v>
      </c>
      <c r="F8" s="355">
        <v>0</v>
      </c>
      <c r="G8" s="355">
        <v>0</v>
      </c>
      <c r="H8" s="338"/>
      <c r="I8" s="339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</row>
    <row r="9" spans="1:80" s="340" customFormat="1" ht="15" customHeight="1">
      <c r="A9" s="358">
        <v>112300001</v>
      </c>
      <c r="B9" s="354" t="s">
        <v>658</v>
      </c>
      <c r="C9" s="355">
        <v>13079.89</v>
      </c>
      <c r="D9" s="355">
        <v>13079.89</v>
      </c>
      <c r="E9" s="355">
        <v>0</v>
      </c>
      <c r="F9" s="355">
        <v>0</v>
      </c>
      <c r="G9" s="355">
        <v>0</v>
      </c>
      <c r="H9" s="338"/>
      <c r="I9" s="339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</row>
    <row r="10" spans="1:80" s="340" customFormat="1" ht="15" customHeight="1">
      <c r="A10" s="358">
        <v>112300001</v>
      </c>
      <c r="B10" s="354" t="s">
        <v>659</v>
      </c>
      <c r="C10" s="355">
        <v>18898</v>
      </c>
      <c r="D10" s="355">
        <v>18898</v>
      </c>
      <c r="E10" s="355">
        <v>0</v>
      </c>
      <c r="F10" s="355">
        <v>0</v>
      </c>
      <c r="G10" s="355">
        <v>0</v>
      </c>
      <c r="H10" s="338"/>
      <c r="I10" s="339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340" customFormat="1" ht="15" customHeight="1">
      <c r="A11" s="358">
        <v>112300001</v>
      </c>
      <c r="B11" s="354" t="s">
        <v>655</v>
      </c>
      <c r="C11" s="355">
        <v>6890.41</v>
      </c>
      <c r="D11" s="355">
        <v>6890.41</v>
      </c>
      <c r="E11" s="355">
        <v>0</v>
      </c>
      <c r="F11" s="355">
        <v>0</v>
      </c>
      <c r="G11" s="355">
        <v>0</v>
      </c>
      <c r="H11" s="338"/>
      <c r="I11" s="339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340" customFormat="1" ht="15" customHeight="1">
      <c r="A12" s="358">
        <v>112300001</v>
      </c>
      <c r="B12" s="354" t="s">
        <v>660</v>
      </c>
      <c r="C12" s="355">
        <v>6186.63</v>
      </c>
      <c r="D12" s="355">
        <v>6186.63</v>
      </c>
      <c r="E12" s="355">
        <v>0</v>
      </c>
      <c r="F12" s="355">
        <v>0</v>
      </c>
      <c r="G12" s="355">
        <v>0</v>
      </c>
      <c r="H12" s="338"/>
      <c r="I12" s="339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</row>
    <row r="13" spans="1:80" s="340" customFormat="1" ht="15" customHeight="1">
      <c r="A13" s="358">
        <v>112300001</v>
      </c>
      <c r="B13" s="354" t="s">
        <v>661</v>
      </c>
      <c r="C13" s="355">
        <v>470.74</v>
      </c>
      <c r="D13" s="355">
        <v>470.74</v>
      </c>
      <c r="E13" s="355">
        <v>0</v>
      </c>
      <c r="F13" s="355">
        <v>0</v>
      </c>
      <c r="G13" s="355">
        <v>0</v>
      </c>
      <c r="H13" s="338"/>
      <c r="I13" s="339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</row>
    <row r="14" spans="1:80" s="340" customFormat="1" ht="15" customHeight="1">
      <c r="A14" s="358">
        <v>112300001</v>
      </c>
      <c r="B14" s="354" t="s">
        <v>662</v>
      </c>
      <c r="C14" s="355">
        <v>1200</v>
      </c>
      <c r="D14" s="355">
        <v>1200</v>
      </c>
      <c r="E14" s="355">
        <v>0</v>
      </c>
      <c r="F14" s="355">
        <v>0</v>
      </c>
      <c r="G14" s="355">
        <v>0</v>
      </c>
      <c r="H14" s="338"/>
      <c r="I14" s="339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</row>
    <row r="15" spans="1:80" s="340" customFormat="1" ht="15" customHeight="1">
      <c r="A15" s="358">
        <v>112300001</v>
      </c>
      <c r="B15" s="354" t="s">
        <v>663</v>
      </c>
      <c r="C15" s="355">
        <v>780</v>
      </c>
      <c r="D15" s="355">
        <v>780</v>
      </c>
      <c r="E15" s="355">
        <v>0</v>
      </c>
      <c r="F15" s="355">
        <v>0</v>
      </c>
      <c r="G15" s="355">
        <v>0</v>
      </c>
      <c r="H15" s="338"/>
      <c r="I15" s="339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</row>
    <row r="16" spans="1:80" s="340" customFormat="1" ht="15" customHeight="1">
      <c r="A16" s="358">
        <v>112300001</v>
      </c>
      <c r="B16" s="354" t="s">
        <v>664</v>
      </c>
      <c r="C16" s="355">
        <v>1200</v>
      </c>
      <c r="D16" s="355">
        <v>1200</v>
      </c>
      <c r="E16" s="355">
        <v>0</v>
      </c>
      <c r="F16" s="355">
        <v>0</v>
      </c>
      <c r="G16" s="355">
        <v>0</v>
      </c>
      <c r="H16" s="338"/>
      <c r="I16" s="339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</row>
    <row r="17" spans="1:80" s="340" customFormat="1" ht="15" customHeight="1">
      <c r="A17" s="358">
        <v>112300001</v>
      </c>
      <c r="B17" s="354" t="s">
        <v>665</v>
      </c>
      <c r="C17" s="355">
        <v>480</v>
      </c>
      <c r="D17" s="355">
        <v>480</v>
      </c>
      <c r="E17" s="355">
        <v>0</v>
      </c>
      <c r="F17" s="355">
        <v>0</v>
      </c>
      <c r="G17" s="355">
        <v>0</v>
      </c>
      <c r="H17" s="338"/>
      <c r="I17" s="339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</row>
    <row r="18" spans="1:80" s="340" customFormat="1" ht="15" customHeight="1">
      <c r="A18" s="358">
        <v>112300001</v>
      </c>
      <c r="B18" s="354" t="s">
        <v>666</v>
      </c>
      <c r="C18" s="355">
        <v>7379</v>
      </c>
      <c r="D18" s="355">
        <v>7379</v>
      </c>
      <c r="E18" s="355">
        <v>0</v>
      </c>
      <c r="F18" s="355">
        <v>0</v>
      </c>
      <c r="G18" s="355">
        <v>0</v>
      </c>
      <c r="H18" s="338"/>
      <c r="I18" s="339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</row>
    <row r="19" spans="1:80" s="340" customFormat="1" ht="15" customHeight="1">
      <c r="A19" s="358">
        <v>112300001</v>
      </c>
      <c r="B19" s="354" t="s">
        <v>667</v>
      </c>
      <c r="C19" s="355">
        <v>1166.67</v>
      </c>
      <c r="D19" s="355">
        <v>1166.67</v>
      </c>
      <c r="E19" s="355">
        <v>0</v>
      </c>
      <c r="F19" s="355">
        <v>0</v>
      </c>
      <c r="G19" s="355">
        <v>0</v>
      </c>
      <c r="H19" s="338"/>
      <c r="I19" s="339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</row>
    <row r="20" spans="1:80" s="340" customFormat="1" ht="15" customHeight="1">
      <c r="A20" s="358">
        <v>112300001</v>
      </c>
      <c r="B20" s="354" t="s">
        <v>668</v>
      </c>
      <c r="C20" s="355">
        <v>1023.36</v>
      </c>
      <c r="D20" s="355">
        <v>1023.36</v>
      </c>
      <c r="E20" s="355">
        <v>0</v>
      </c>
      <c r="F20" s="355">
        <v>0</v>
      </c>
      <c r="G20" s="355">
        <v>0</v>
      </c>
      <c r="H20" s="338"/>
      <c r="I20" s="339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</row>
    <row r="21" spans="1:80" s="340" customFormat="1" ht="15" customHeight="1">
      <c r="A21" s="358">
        <v>112300001</v>
      </c>
      <c r="B21" s="354" t="s">
        <v>669</v>
      </c>
      <c r="C21" s="355">
        <v>-0.98</v>
      </c>
      <c r="D21" s="355">
        <v>-0.98</v>
      </c>
      <c r="E21" s="355">
        <v>0</v>
      </c>
      <c r="F21" s="355">
        <v>0</v>
      </c>
      <c r="G21" s="355">
        <v>0</v>
      </c>
      <c r="H21" s="338"/>
      <c r="I21" s="339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</row>
    <row r="22" spans="1:80" s="340" customFormat="1" ht="15" customHeight="1">
      <c r="A22" s="358">
        <v>112300001</v>
      </c>
      <c r="B22" s="354" t="s">
        <v>670</v>
      </c>
      <c r="C22" s="355">
        <v>2000</v>
      </c>
      <c r="D22" s="355">
        <v>2000</v>
      </c>
      <c r="E22" s="355">
        <v>0</v>
      </c>
      <c r="F22" s="355">
        <v>0</v>
      </c>
      <c r="G22" s="355">
        <v>0</v>
      </c>
      <c r="H22" s="338"/>
      <c r="I22" s="339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</row>
    <row r="23" spans="1:80" s="340" customFormat="1" ht="15" customHeight="1">
      <c r="A23" s="358">
        <v>112300001</v>
      </c>
      <c r="B23" s="354" t="s">
        <v>671</v>
      </c>
      <c r="C23" s="355">
        <v>4211.64</v>
      </c>
      <c r="D23" s="355">
        <v>4211.64</v>
      </c>
      <c r="E23" s="355">
        <v>0</v>
      </c>
      <c r="F23" s="355">
        <v>0</v>
      </c>
      <c r="G23" s="355">
        <v>0</v>
      </c>
      <c r="H23" s="338"/>
      <c r="I23" s="339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</row>
    <row r="24" spans="1:80" s="340" customFormat="1" ht="15" customHeight="1">
      <c r="A24" s="358">
        <v>112300001</v>
      </c>
      <c r="B24" s="354" t="s">
        <v>672</v>
      </c>
      <c r="C24" s="355">
        <v>94.25</v>
      </c>
      <c r="D24" s="355">
        <v>94.25</v>
      </c>
      <c r="E24" s="355">
        <v>0</v>
      </c>
      <c r="F24" s="355">
        <v>0</v>
      </c>
      <c r="G24" s="355">
        <v>0</v>
      </c>
      <c r="H24" s="338"/>
      <c r="I24" s="339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</row>
    <row r="25" spans="1:80" s="340" customFormat="1" ht="15" customHeight="1">
      <c r="A25" s="358">
        <v>112300001</v>
      </c>
      <c r="B25" s="354" t="s">
        <v>673</v>
      </c>
      <c r="C25" s="355">
        <v>-82.2</v>
      </c>
      <c r="D25" s="355">
        <v>-82.2</v>
      </c>
      <c r="E25" s="355">
        <v>0</v>
      </c>
      <c r="F25" s="355">
        <v>0</v>
      </c>
      <c r="G25" s="355">
        <v>0</v>
      </c>
      <c r="H25" s="338"/>
      <c r="I25" s="339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</row>
    <row r="26" spans="1:80" s="340" customFormat="1" ht="15" customHeight="1">
      <c r="A26" s="358">
        <v>112300001</v>
      </c>
      <c r="B26" s="354" t="s">
        <v>674</v>
      </c>
      <c r="C26" s="355">
        <v>-360</v>
      </c>
      <c r="D26" s="355">
        <v>-360</v>
      </c>
      <c r="E26" s="355">
        <v>0</v>
      </c>
      <c r="F26" s="355">
        <v>0</v>
      </c>
      <c r="G26" s="355">
        <v>0</v>
      </c>
      <c r="H26" s="338"/>
      <c r="I26" s="339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</row>
    <row r="27" spans="1:80" s="340" customFormat="1" ht="15" customHeight="1">
      <c r="A27" s="358">
        <v>112300001</v>
      </c>
      <c r="B27" s="354" t="s">
        <v>675</v>
      </c>
      <c r="C27" s="355">
        <v>131.18</v>
      </c>
      <c r="D27" s="355">
        <v>131.18</v>
      </c>
      <c r="E27" s="355">
        <v>0</v>
      </c>
      <c r="F27" s="355">
        <v>0</v>
      </c>
      <c r="G27" s="355">
        <v>0</v>
      </c>
      <c r="H27" s="338"/>
      <c r="I27" s="339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</row>
    <row r="28" spans="1:80" s="340" customFormat="1" ht="15" customHeight="1">
      <c r="A28" s="358">
        <v>112300001</v>
      </c>
      <c r="B28" s="354" t="s">
        <v>676</v>
      </c>
      <c r="C28" s="355">
        <v>8100</v>
      </c>
      <c r="D28" s="355">
        <v>8100</v>
      </c>
      <c r="E28" s="355">
        <v>0</v>
      </c>
      <c r="F28" s="355">
        <v>0</v>
      </c>
      <c r="G28" s="355">
        <v>0</v>
      </c>
      <c r="H28" s="338"/>
      <c r="I28" s="339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</row>
    <row r="29" spans="1:80" s="340" customFormat="1" ht="15" customHeight="1">
      <c r="A29" s="358">
        <v>112300001</v>
      </c>
      <c r="B29" s="354" t="s">
        <v>677</v>
      </c>
      <c r="C29" s="355">
        <v>3000</v>
      </c>
      <c r="D29" s="355">
        <v>3000</v>
      </c>
      <c r="E29" s="355">
        <v>0</v>
      </c>
      <c r="F29" s="355">
        <v>0</v>
      </c>
      <c r="G29" s="355">
        <v>0</v>
      </c>
      <c r="H29" s="338"/>
      <c r="I29" s="339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spans="1:80" s="340" customFormat="1" ht="15" customHeight="1">
      <c r="A30" s="358">
        <v>112300001</v>
      </c>
      <c r="B30" s="354" t="s">
        <v>678</v>
      </c>
      <c r="C30" s="355">
        <v>1369</v>
      </c>
      <c r="D30" s="355">
        <v>1369</v>
      </c>
      <c r="E30" s="355">
        <v>0</v>
      </c>
      <c r="F30" s="355">
        <v>0</v>
      </c>
      <c r="G30" s="355">
        <v>0</v>
      </c>
      <c r="H30" s="338"/>
      <c r="I30" s="339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</row>
    <row r="31" spans="1:80" s="340" customFormat="1" ht="15" customHeight="1">
      <c r="A31" s="358">
        <v>112300001</v>
      </c>
      <c r="B31" s="354" t="s">
        <v>679</v>
      </c>
      <c r="C31" s="355">
        <v>1000</v>
      </c>
      <c r="D31" s="355">
        <v>1000</v>
      </c>
      <c r="E31" s="355">
        <v>0</v>
      </c>
      <c r="F31" s="355">
        <v>0</v>
      </c>
      <c r="G31" s="355">
        <v>0</v>
      </c>
      <c r="H31" s="338"/>
      <c r="I31" s="339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</row>
    <row r="32" spans="1:80" s="340" customFormat="1" ht="15" customHeight="1">
      <c r="A32" s="358">
        <v>112300001</v>
      </c>
      <c r="B32" s="354" t="s">
        <v>680</v>
      </c>
      <c r="C32" s="355">
        <v>545</v>
      </c>
      <c r="D32" s="355">
        <v>545</v>
      </c>
      <c r="E32" s="355">
        <v>0</v>
      </c>
      <c r="F32" s="355">
        <v>0</v>
      </c>
      <c r="G32" s="355">
        <v>0</v>
      </c>
      <c r="H32" s="338"/>
      <c r="I32" s="339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</row>
    <row r="33" spans="1:80" s="340" customFormat="1" ht="15" customHeight="1">
      <c r="A33" s="358">
        <v>112300001</v>
      </c>
      <c r="B33" s="354" t="s">
        <v>681</v>
      </c>
      <c r="C33" s="355">
        <v>11899.96</v>
      </c>
      <c r="D33" s="355">
        <v>11899.96</v>
      </c>
      <c r="E33" s="355">
        <v>0</v>
      </c>
      <c r="F33" s="355">
        <v>0</v>
      </c>
      <c r="G33" s="355">
        <v>0</v>
      </c>
      <c r="H33" s="338"/>
      <c r="I33" s="339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</row>
    <row r="34" spans="1:80" s="340" customFormat="1" ht="15" customHeight="1">
      <c r="A34" s="358">
        <v>112300001</v>
      </c>
      <c r="B34" s="354" t="s">
        <v>682</v>
      </c>
      <c r="C34" s="355">
        <v>5000</v>
      </c>
      <c r="D34" s="355">
        <v>5000</v>
      </c>
      <c r="E34" s="355">
        <v>0</v>
      </c>
      <c r="F34" s="355">
        <v>0</v>
      </c>
      <c r="G34" s="355">
        <v>0</v>
      </c>
      <c r="H34" s="338"/>
      <c r="I34" s="339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</row>
    <row r="35" spans="1:80" s="340" customFormat="1" ht="15" customHeight="1">
      <c r="A35" s="358">
        <v>112300001</v>
      </c>
      <c r="B35" s="354" t="s">
        <v>683</v>
      </c>
      <c r="C35" s="355">
        <v>1500</v>
      </c>
      <c r="D35" s="355">
        <v>1500</v>
      </c>
      <c r="E35" s="355">
        <v>0</v>
      </c>
      <c r="F35" s="355">
        <v>0</v>
      </c>
      <c r="G35" s="355">
        <v>0</v>
      </c>
      <c r="H35" s="338"/>
      <c r="I35" s="339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</row>
    <row r="36" spans="1:80" s="340" customFormat="1" ht="15" customHeight="1">
      <c r="A36" s="358">
        <v>112300001</v>
      </c>
      <c r="B36" s="354" t="s">
        <v>684</v>
      </c>
      <c r="C36" s="355">
        <v>3500</v>
      </c>
      <c r="D36" s="355">
        <v>3500</v>
      </c>
      <c r="E36" s="355">
        <v>0</v>
      </c>
      <c r="F36" s="355">
        <v>0</v>
      </c>
      <c r="G36" s="355">
        <v>0</v>
      </c>
      <c r="H36" s="338"/>
      <c r="I36" s="339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</row>
    <row r="37" spans="1:80" s="340" customFormat="1" ht="15" customHeight="1">
      <c r="A37" s="358">
        <v>112300001</v>
      </c>
      <c r="B37" s="354" t="s">
        <v>685</v>
      </c>
      <c r="C37" s="355">
        <v>4500</v>
      </c>
      <c r="D37" s="355">
        <v>4500</v>
      </c>
      <c r="E37" s="355">
        <v>0</v>
      </c>
      <c r="F37" s="355">
        <v>0</v>
      </c>
      <c r="G37" s="355">
        <v>0</v>
      </c>
      <c r="H37" s="338"/>
      <c r="I37" s="339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</row>
    <row r="38" spans="1:80" s="340" customFormat="1" ht="15" customHeight="1">
      <c r="A38" s="358">
        <v>112300001</v>
      </c>
      <c r="B38" s="354" t="s">
        <v>686</v>
      </c>
      <c r="C38" s="355">
        <v>4500</v>
      </c>
      <c r="D38" s="355">
        <v>4500</v>
      </c>
      <c r="E38" s="355">
        <v>0</v>
      </c>
      <c r="F38" s="355">
        <v>0</v>
      </c>
      <c r="G38" s="355">
        <v>0</v>
      </c>
      <c r="H38" s="338"/>
      <c r="I38" s="339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</row>
    <row r="39" spans="1:80" s="340" customFormat="1" ht="15" customHeight="1">
      <c r="A39" s="358">
        <v>112300001</v>
      </c>
      <c r="B39" s="354" t="s">
        <v>687</v>
      </c>
      <c r="C39" s="355">
        <v>4000</v>
      </c>
      <c r="D39" s="355">
        <v>4000</v>
      </c>
      <c r="E39" s="355">
        <v>0</v>
      </c>
      <c r="F39" s="355">
        <v>0</v>
      </c>
      <c r="G39" s="355">
        <v>0</v>
      </c>
      <c r="H39" s="338"/>
      <c r="I39" s="339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</row>
    <row r="40" spans="1:80" s="340" customFormat="1" ht="15" customHeight="1">
      <c r="A40" s="358">
        <v>112300001</v>
      </c>
      <c r="B40" s="354" t="s">
        <v>688</v>
      </c>
      <c r="C40" s="355">
        <v>2000</v>
      </c>
      <c r="D40" s="355">
        <v>2000</v>
      </c>
      <c r="E40" s="355">
        <v>0</v>
      </c>
      <c r="F40" s="355">
        <v>0</v>
      </c>
      <c r="G40" s="355">
        <v>0</v>
      </c>
      <c r="H40" s="338"/>
      <c r="I40" s="339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</row>
    <row r="41" spans="1:80" s="340" customFormat="1" ht="15" customHeight="1">
      <c r="A41" s="358">
        <v>112300001</v>
      </c>
      <c r="B41" s="354" t="s">
        <v>689</v>
      </c>
      <c r="C41" s="355">
        <v>3000</v>
      </c>
      <c r="D41" s="355">
        <v>3000</v>
      </c>
      <c r="E41" s="355">
        <v>0</v>
      </c>
      <c r="F41" s="355">
        <v>0</v>
      </c>
      <c r="G41" s="355">
        <v>0</v>
      </c>
      <c r="H41" s="338"/>
      <c r="I41" s="339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</row>
    <row r="42" spans="1:80" s="340" customFormat="1" ht="15" customHeight="1">
      <c r="A42" s="358">
        <v>112300001</v>
      </c>
      <c r="B42" s="354" t="s">
        <v>690</v>
      </c>
      <c r="C42" s="355">
        <v>5500</v>
      </c>
      <c r="D42" s="355">
        <v>5500</v>
      </c>
      <c r="E42" s="355">
        <v>0</v>
      </c>
      <c r="F42" s="355">
        <v>0</v>
      </c>
      <c r="G42" s="355">
        <v>0</v>
      </c>
      <c r="H42" s="338"/>
      <c r="I42" s="339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</row>
    <row r="43" spans="1:80" s="340" customFormat="1" ht="15" customHeight="1">
      <c r="A43" s="358">
        <v>112300001</v>
      </c>
      <c r="B43" s="354" t="s">
        <v>691</v>
      </c>
      <c r="C43" s="355">
        <v>41.63</v>
      </c>
      <c r="D43" s="355">
        <v>41.63</v>
      </c>
      <c r="E43" s="355">
        <v>0</v>
      </c>
      <c r="F43" s="355">
        <v>0</v>
      </c>
      <c r="G43" s="355">
        <v>0</v>
      </c>
      <c r="H43" s="338"/>
      <c r="I43" s="339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</row>
    <row r="44" spans="1:80" s="340" customFormat="1" ht="15" customHeight="1">
      <c r="A44" s="358">
        <v>112300001</v>
      </c>
      <c r="B44" s="354" t="s">
        <v>692</v>
      </c>
      <c r="C44" s="355">
        <v>3375</v>
      </c>
      <c r="D44" s="355">
        <v>3375</v>
      </c>
      <c r="E44" s="355">
        <v>0</v>
      </c>
      <c r="F44" s="355">
        <v>0</v>
      </c>
      <c r="G44" s="355">
        <v>0</v>
      </c>
      <c r="H44" s="338"/>
      <c r="I44" s="339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</row>
    <row r="45" spans="1:80" s="340" customFormat="1" ht="15" customHeight="1">
      <c r="A45" s="358">
        <v>112300001</v>
      </c>
      <c r="B45" s="354" t="s">
        <v>693</v>
      </c>
      <c r="C45" s="355">
        <v>3337</v>
      </c>
      <c r="D45" s="355">
        <v>3337</v>
      </c>
      <c r="E45" s="355">
        <v>0</v>
      </c>
      <c r="F45" s="355">
        <v>0</v>
      </c>
      <c r="G45" s="355">
        <v>0</v>
      </c>
      <c r="H45" s="338"/>
      <c r="I45" s="339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</row>
    <row r="46" spans="1:80" s="340" customFormat="1" ht="15" customHeight="1">
      <c r="A46" s="358">
        <v>112300001</v>
      </c>
      <c r="B46" s="354" t="s">
        <v>694</v>
      </c>
      <c r="C46" s="355">
        <v>2000</v>
      </c>
      <c r="D46" s="355">
        <v>2000</v>
      </c>
      <c r="E46" s="355">
        <v>0</v>
      </c>
      <c r="F46" s="355">
        <v>0</v>
      </c>
      <c r="G46" s="355">
        <v>0</v>
      </c>
      <c r="H46" s="338"/>
      <c r="I46" s="339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</row>
    <row r="47" spans="1:80" s="340" customFormat="1" ht="15" customHeight="1">
      <c r="A47" s="358">
        <v>112300001</v>
      </c>
      <c r="B47" s="354" t="s">
        <v>695</v>
      </c>
      <c r="C47" s="355">
        <v>1500</v>
      </c>
      <c r="D47" s="355">
        <v>1500</v>
      </c>
      <c r="E47" s="355">
        <v>0</v>
      </c>
      <c r="F47" s="355">
        <v>0</v>
      </c>
      <c r="G47" s="355">
        <v>0</v>
      </c>
      <c r="H47" s="338"/>
      <c r="I47" s="339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</row>
    <row r="48" spans="1:80" s="340" customFormat="1" ht="15" customHeight="1">
      <c r="A48" s="358">
        <v>112300001</v>
      </c>
      <c r="B48" s="354" t="s">
        <v>696</v>
      </c>
      <c r="C48" s="355">
        <v>6098.8</v>
      </c>
      <c r="D48" s="355">
        <v>6098.8</v>
      </c>
      <c r="E48" s="355">
        <v>0</v>
      </c>
      <c r="F48" s="355">
        <v>0</v>
      </c>
      <c r="G48" s="355">
        <v>0</v>
      </c>
      <c r="H48" s="338"/>
      <c r="I48" s="339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</row>
    <row r="49" spans="1:80" s="340" customFormat="1" ht="15" customHeight="1">
      <c r="A49" s="358">
        <v>112300001</v>
      </c>
      <c r="B49" s="354" t="s">
        <v>697</v>
      </c>
      <c r="C49" s="355">
        <v>936</v>
      </c>
      <c r="D49" s="355">
        <v>936</v>
      </c>
      <c r="E49" s="355">
        <v>0</v>
      </c>
      <c r="F49" s="355">
        <v>0</v>
      </c>
      <c r="G49" s="355">
        <v>0</v>
      </c>
      <c r="H49" s="338"/>
      <c r="I49" s="339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</row>
    <row r="50" spans="1:80" s="340" customFormat="1" ht="15" customHeight="1">
      <c r="A50" s="358">
        <v>112300001</v>
      </c>
      <c r="B50" s="354" t="s">
        <v>698</v>
      </c>
      <c r="C50" s="355">
        <v>-2000.02</v>
      </c>
      <c r="D50" s="355">
        <v>-2000.02</v>
      </c>
      <c r="E50" s="355">
        <v>0</v>
      </c>
      <c r="F50" s="355">
        <v>0</v>
      </c>
      <c r="G50" s="355">
        <v>0</v>
      </c>
      <c r="H50" s="338"/>
      <c r="I50" s="339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</row>
    <row r="51" spans="1:80" s="340" customFormat="1" ht="15" customHeight="1">
      <c r="A51" s="358">
        <v>112300001</v>
      </c>
      <c r="B51" s="354" t="s">
        <v>699</v>
      </c>
      <c r="C51" s="355">
        <v>3000</v>
      </c>
      <c r="D51" s="355">
        <v>3000</v>
      </c>
      <c r="E51" s="355">
        <v>0</v>
      </c>
      <c r="F51" s="355">
        <v>0</v>
      </c>
      <c r="G51" s="355">
        <v>0</v>
      </c>
      <c r="H51" s="338"/>
      <c r="I51" s="339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</row>
    <row r="52" spans="1:80" s="340" customFormat="1" ht="15" customHeight="1">
      <c r="A52" s="358">
        <v>112300001</v>
      </c>
      <c r="B52" s="354" t="s">
        <v>700</v>
      </c>
      <c r="C52" s="355">
        <v>78369.98</v>
      </c>
      <c r="D52" s="355">
        <v>78369.98</v>
      </c>
      <c r="E52" s="355">
        <v>0</v>
      </c>
      <c r="F52" s="355">
        <v>0</v>
      </c>
      <c r="G52" s="355">
        <v>0</v>
      </c>
      <c r="H52" s="338"/>
      <c r="I52" s="339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</row>
    <row r="53" spans="1:80" s="340" customFormat="1" ht="15" customHeight="1">
      <c r="A53" s="358">
        <v>112300001</v>
      </c>
      <c r="B53" s="354" t="s">
        <v>701</v>
      </c>
      <c r="C53" s="355">
        <v>1500</v>
      </c>
      <c r="D53" s="355">
        <v>1500</v>
      </c>
      <c r="E53" s="355">
        <v>0</v>
      </c>
      <c r="F53" s="355">
        <v>0</v>
      </c>
      <c r="G53" s="355">
        <v>0</v>
      </c>
      <c r="H53" s="338"/>
      <c r="I53" s="339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</row>
    <row r="54" spans="1:80" s="340" customFormat="1" ht="15" customHeight="1">
      <c r="A54" s="358">
        <v>112300001</v>
      </c>
      <c r="B54" s="354" t="s">
        <v>702</v>
      </c>
      <c r="C54" s="355">
        <v>420</v>
      </c>
      <c r="D54" s="355">
        <v>420</v>
      </c>
      <c r="E54" s="355">
        <v>0</v>
      </c>
      <c r="F54" s="355">
        <v>0</v>
      </c>
      <c r="G54" s="355">
        <v>0</v>
      </c>
      <c r="H54" s="338"/>
      <c r="I54" s="339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</row>
    <row r="55" spans="1:80" s="340" customFormat="1" ht="15" customHeight="1">
      <c r="A55" s="358">
        <v>112300001</v>
      </c>
      <c r="B55" s="354" t="s">
        <v>703</v>
      </c>
      <c r="C55" s="355">
        <v>2653.83</v>
      </c>
      <c r="D55" s="355">
        <v>2653.83</v>
      </c>
      <c r="E55" s="355">
        <v>0</v>
      </c>
      <c r="F55" s="355">
        <v>0</v>
      </c>
      <c r="G55" s="355">
        <v>0</v>
      </c>
      <c r="H55" s="338"/>
      <c r="I55" s="339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</row>
    <row r="56" spans="1:80" s="340" customFormat="1" ht="15" customHeight="1">
      <c r="A56" s="358">
        <v>112300001</v>
      </c>
      <c r="B56" s="354" t="s">
        <v>704</v>
      </c>
      <c r="C56" s="355">
        <v>749.97</v>
      </c>
      <c r="D56" s="355">
        <v>749.97</v>
      </c>
      <c r="E56" s="355">
        <v>0</v>
      </c>
      <c r="F56" s="355">
        <v>0</v>
      </c>
      <c r="G56" s="355">
        <v>0</v>
      </c>
      <c r="H56" s="338"/>
      <c r="I56" s="339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</row>
    <row r="57" spans="1:80" s="340" customFormat="1" ht="15" customHeight="1">
      <c r="A57" s="358">
        <v>112300001</v>
      </c>
      <c r="B57" s="354" t="s">
        <v>705</v>
      </c>
      <c r="C57" s="355">
        <v>2000</v>
      </c>
      <c r="D57" s="355">
        <v>2000</v>
      </c>
      <c r="E57" s="355">
        <v>0</v>
      </c>
      <c r="F57" s="355">
        <v>0</v>
      </c>
      <c r="G57" s="355">
        <v>0</v>
      </c>
      <c r="H57" s="338"/>
      <c r="I57" s="339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</row>
    <row r="58" spans="1:80" s="340" customFormat="1" ht="15" customHeight="1">
      <c r="A58" s="358">
        <v>112300001</v>
      </c>
      <c r="B58" s="354" t="s">
        <v>706</v>
      </c>
      <c r="C58" s="355">
        <v>370</v>
      </c>
      <c r="D58" s="355">
        <v>370</v>
      </c>
      <c r="E58" s="355">
        <v>0</v>
      </c>
      <c r="F58" s="355">
        <v>0</v>
      </c>
      <c r="G58" s="355">
        <v>0</v>
      </c>
      <c r="H58" s="338"/>
      <c r="I58" s="339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</row>
    <row r="59" spans="1:80" s="340" customFormat="1" ht="15" customHeight="1">
      <c r="A59" s="358">
        <v>112300001</v>
      </c>
      <c r="B59" s="354" t="s">
        <v>707</v>
      </c>
      <c r="C59" s="355">
        <v>990.96</v>
      </c>
      <c r="D59" s="355">
        <v>990.96</v>
      </c>
      <c r="E59" s="355">
        <v>0</v>
      </c>
      <c r="F59" s="355">
        <v>0</v>
      </c>
      <c r="G59" s="355">
        <v>0</v>
      </c>
      <c r="H59" s="338"/>
      <c r="I59" s="339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</row>
    <row r="60" spans="1:80" s="340" customFormat="1" ht="15" customHeight="1">
      <c r="A60" s="358">
        <v>112300001</v>
      </c>
      <c r="B60" s="354" t="s">
        <v>708</v>
      </c>
      <c r="C60" s="355">
        <v>2500</v>
      </c>
      <c r="D60" s="355">
        <v>2500</v>
      </c>
      <c r="E60" s="355">
        <v>0</v>
      </c>
      <c r="F60" s="355">
        <v>0</v>
      </c>
      <c r="G60" s="355">
        <v>0</v>
      </c>
      <c r="H60" s="338"/>
      <c r="I60" s="339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</row>
    <row r="61" spans="1:80" s="340" customFormat="1" ht="15" customHeight="1">
      <c r="A61" s="358">
        <v>112300001</v>
      </c>
      <c r="B61" s="354" t="s">
        <v>709</v>
      </c>
      <c r="C61" s="355">
        <v>46045.34</v>
      </c>
      <c r="D61" s="355">
        <v>46045.34</v>
      </c>
      <c r="E61" s="355">
        <v>0</v>
      </c>
      <c r="F61" s="355">
        <v>0</v>
      </c>
      <c r="G61" s="355">
        <v>0</v>
      </c>
      <c r="H61" s="338"/>
      <c r="I61" s="339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</row>
    <row r="62" spans="1:80" s="340" customFormat="1" ht="15" customHeight="1">
      <c r="A62" s="358">
        <v>112300001</v>
      </c>
      <c r="B62" s="354" t="s">
        <v>710</v>
      </c>
      <c r="C62" s="355">
        <v>1500</v>
      </c>
      <c r="D62" s="355">
        <v>1500</v>
      </c>
      <c r="E62" s="355">
        <v>0</v>
      </c>
      <c r="F62" s="355">
        <v>0</v>
      </c>
      <c r="G62" s="355">
        <v>0</v>
      </c>
      <c r="H62" s="338"/>
      <c r="I62" s="339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</row>
    <row r="63" spans="1:80" s="340" customFormat="1" ht="15" customHeight="1">
      <c r="A63" s="358">
        <v>112300001</v>
      </c>
      <c r="B63" s="354" t="s">
        <v>711</v>
      </c>
      <c r="C63" s="355">
        <v>7500</v>
      </c>
      <c r="D63" s="355">
        <v>7500</v>
      </c>
      <c r="E63" s="355">
        <v>0</v>
      </c>
      <c r="F63" s="355">
        <v>0</v>
      </c>
      <c r="G63" s="355">
        <v>0</v>
      </c>
      <c r="H63" s="338"/>
      <c r="I63" s="339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</row>
    <row r="64" spans="1:80" s="340" customFormat="1" ht="15" customHeight="1">
      <c r="A64" s="358">
        <v>112300001</v>
      </c>
      <c r="B64" s="354" t="s">
        <v>712</v>
      </c>
      <c r="C64" s="355">
        <v>1999.98</v>
      </c>
      <c r="D64" s="355">
        <v>1999.98</v>
      </c>
      <c r="E64" s="355">
        <v>0</v>
      </c>
      <c r="F64" s="355">
        <v>0</v>
      </c>
      <c r="G64" s="355">
        <v>0</v>
      </c>
      <c r="H64" s="338"/>
      <c r="I64" s="339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</row>
    <row r="65" spans="1:80" s="340" customFormat="1" ht="15" customHeight="1">
      <c r="A65" s="358">
        <v>112300001</v>
      </c>
      <c r="B65" s="354" t="s">
        <v>713</v>
      </c>
      <c r="C65" s="355">
        <v>4000</v>
      </c>
      <c r="D65" s="355">
        <v>4000</v>
      </c>
      <c r="E65" s="355">
        <v>0</v>
      </c>
      <c r="F65" s="355">
        <v>0</v>
      </c>
      <c r="G65" s="355">
        <v>0</v>
      </c>
      <c r="H65" s="338"/>
      <c r="I65" s="339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</row>
    <row r="66" spans="1:80" s="340" customFormat="1" ht="15" customHeight="1">
      <c r="A66" s="358">
        <v>112300001</v>
      </c>
      <c r="B66" s="354" t="s">
        <v>714</v>
      </c>
      <c r="C66" s="355">
        <v>3000</v>
      </c>
      <c r="D66" s="355">
        <v>3000</v>
      </c>
      <c r="E66" s="355">
        <v>0</v>
      </c>
      <c r="F66" s="355">
        <v>0</v>
      </c>
      <c r="G66" s="355">
        <v>0</v>
      </c>
      <c r="H66" s="338"/>
      <c r="I66" s="339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</row>
    <row r="67" spans="1:80" s="340" customFormat="1" ht="15" customHeight="1">
      <c r="A67" s="358">
        <v>112300001</v>
      </c>
      <c r="B67" s="354" t="s">
        <v>715</v>
      </c>
      <c r="C67" s="355">
        <v>6500</v>
      </c>
      <c r="D67" s="355">
        <v>6500</v>
      </c>
      <c r="E67" s="355">
        <v>0</v>
      </c>
      <c r="F67" s="355">
        <v>0</v>
      </c>
      <c r="G67" s="355">
        <v>0</v>
      </c>
      <c r="H67" s="338"/>
      <c r="I67" s="339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</row>
    <row r="68" spans="1:80" s="340" customFormat="1" ht="15" customHeight="1">
      <c r="A68" s="358">
        <v>112300001</v>
      </c>
      <c r="B68" s="354" t="s">
        <v>716</v>
      </c>
      <c r="C68" s="355">
        <v>13000</v>
      </c>
      <c r="D68" s="355">
        <v>13000</v>
      </c>
      <c r="E68" s="355">
        <v>0</v>
      </c>
      <c r="F68" s="355">
        <v>0</v>
      </c>
      <c r="G68" s="355">
        <v>0</v>
      </c>
      <c r="H68" s="338"/>
      <c r="I68" s="339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</row>
    <row r="69" spans="1:80" s="340" customFormat="1" ht="15" customHeight="1">
      <c r="A69" s="358">
        <v>112300001</v>
      </c>
      <c r="B69" s="354" t="s">
        <v>717</v>
      </c>
      <c r="C69" s="355">
        <v>5800</v>
      </c>
      <c r="D69" s="355">
        <v>5800</v>
      </c>
      <c r="E69" s="355">
        <v>0</v>
      </c>
      <c r="F69" s="355">
        <v>0</v>
      </c>
      <c r="G69" s="355">
        <v>0</v>
      </c>
      <c r="H69" s="338"/>
      <c r="I69" s="339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</row>
    <row r="70" spans="1:80" s="340" customFormat="1" ht="15" customHeight="1">
      <c r="A70" s="358">
        <v>112300001</v>
      </c>
      <c r="B70" s="354" t="s">
        <v>718</v>
      </c>
      <c r="C70" s="355">
        <v>5000</v>
      </c>
      <c r="D70" s="355">
        <v>5000</v>
      </c>
      <c r="E70" s="355">
        <v>0</v>
      </c>
      <c r="F70" s="355">
        <v>0</v>
      </c>
      <c r="G70" s="355">
        <v>0</v>
      </c>
      <c r="H70" s="338"/>
      <c r="I70" s="339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</row>
    <row r="71" spans="1:80" s="340" customFormat="1" ht="15" customHeight="1">
      <c r="A71" s="358">
        <v>112300001</v>
      </c>
      <c r="B71" s="354" t="s">
        <v>719</v>
      </c>
      <c r="C71" s="355">
        <v>4500</v>
      </c>
      <c r="D71" s="355">
        <v>4500</v>
      </c>
      <c r="E71" s="355">
        <v>0</v>
      </c>
      <c r="F71" s="355">
        <v>0</v>
      </c>
      <c r="G71" s="355">
        <v>0</v>
      </c>
      <c r="H71" s="338"/>
      <c r="I71" s="339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</row>
    <row r="72" spans="1:80" s="340" customFormat="1" ht="15" customHeight="1">
      <c r="A72" s="358">
        <v>112300001</v>
      </c>
      <c r="B72" s="354" t="s">
        <v>720</v>
      </c>
      <c r="C72" s="355">
        <v>1000</v>
      </c>
      <c r="D72" s="355">
        <v>1000</v>
      </c>
      <c r="E72" s="355">
        <v>0</v>
      </c>
      <c r="F72" s="355">
        <v>0</v>
      </c>
      <c r="G72" s="355">
        <v>0</v>
      </c>
      <c r="H72" s="338"/>
      <c r="I72" s="339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</row>
    <row r="73" spans="1:80" s="340" customFormat="1" ht="15" customHeight="1">
      <c r="A73" s="358">
        <v>112300001</v>
      </c>
      <c r="B73" s="354" t="s">
        <v>721</v>
      </c>
      <c r="C73" s="355">
        <v>16041.7</v>
      </c>
      <c r="D73" s="355">
        <v>16041.7</v>
      </c>
      <c r="E73" s="355">
        <v>0</v>
      </c>
      <c r="F73" s="355">
        <v>0</v>
      </c>
      <c r="G73" s="355">
        <v>0</v>
      </c>
      <c r="H73" s="338"/>
      <c r="I73" s="339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</row>
    <row r="74" spans="1:80" s="340" customFormat="1" ht="15" customHeight="1">
      <c r="A74" s="358">
        <v>112300001</v>
      </c>
      <c r="B74" s="354" t="s">
        <v>722</v>
      </c>
      <c r="C74" s="355">
        <v>5000</v>
      </c>
      <c r="D74" s="355">
        <v>5000</v>
      </c>
      <c r="E74" s="355">
        <v>0</v>
      </c>
      <c r="F74" s="355">
        <v>0</v>
      </c>
      <c r="G74" s="355">
        <v>0</v>
      </c>
      <c r="H74" s="338"/>
      <c r="I74" s="339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</row>
    <row r="75" spans="1:80" s="340" customFormat="1" ht="15" customHeight="1">
      <c r="A75" s="358">
        <v>112300001</v>
      </c>
      <c r="B75" s="354" t="s">
        <v>723</v>
      </c>
      <c r="C75" s="355">
        <v>6331.08</v>
      </c>
      <c r="D75" s="355">
        <v>6331.08</v>
      </c>
      <c r="E75" s="355">
        <v>0</v>
      </c>
      <c r="F75" s="355">
        <v>0</v>
      </c>
      <c r="G75" s="355">
        <v>0</v>
      </c>
      <c r="H75" s="338"/>
      <c r="I75" s="339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</row>
    <row r="76" spans="1:80" s="340" customFormat="1" ht="15" customHeight="1">
      <c r="A76" s="358">
        <v>112300001</v>
      </c>
      <c r="B76" s="354" t="s">
        <v>724</v>
      </c>
      <c r="C76" s="355">
        <v>19227.18</v>
      </c>
      <c r="D76" s="355">
        <v>19227.18</v>
      </c>
      <c r="E76" s="355">
        <v>0</v>
      </c>
      <c r="F76" s="355">
        <v>0</v>
      </c>
      <c r="G76" s="355">
        <v>0</v>
      </c>
      <c r="H76" s="338"/>
      <c r="I76" s="339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</row>
    <row r="77" spans="1:80" s="340" customFormat="1" ht="15" customHeight="1">
      <c r="A77" s="358">
        <v>112300001</v>
      </c>
      <c r="B77" s="354" t="s">
        <v>725</v>
      </c>
      <c r="C77" s="355">
        <v>4999.92</v>
      </c>
      <c r="D77" s="355">
        <v>4999.92</v>
      </c>
      <c r="E77" s="355">
        <v>0</v>
      </c>
      <c r="F77" s="355">
        <v>0</v>
      </c>
      <c r="G77" s="355">
        <v>0</v>
      </c>
      <c r="H77" s="338"/>
      <c r="I77" s="339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</row>
    <row r="78" spans="1:80" s="340" customFormat="1" ht="15" customHeight="1">
      <c r="A78" s="358">
        <v>112300001</v>
      </c>
      <c r="B78" s="354" t="s">
        <v>726</v>
      </c>
      <c r="C78" s="355">
        <v>6636.91</v>
      </c>
      <c r="D78" s="355">
        <v>6636.91</v>
      </c>
      <c r="E78" s="355">
        <v>0</v>
      </c>
      <c r="F78" s="355">
        <v>0</v>
      </c>
      <c r="G78" s="355">
        <v>0</v>
      </c>
      <c r="H78" s="338"/>
      <c r="I78" s="339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</row>
    <row r="79" spans="1:80" s="340" customFormat="1" ht="15" customHeight="1">
      <c r="A79" s="358">
        <v>112300001</v>
      </c>
      <c r="B79" s="354" t="s">
        <v>727</v>
      </c>
      <c r="C79" s="355">
        <v>15000</v>
      </c>
      <c r="D79" s="355">
        <v>15000</v>
      </c>
      <c r="E79" s="355">
        <v>0</v>
      </c>
      <c r="F79" s="355">
        <v>0</v>
      </c>
      <c r="G79" s="355">
        <v>0</v>
      </c>
      <c r="H79" s="338"/>
      <c r="I79" s="339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</row>
    <row r="80" spans="1:80" s="340" customFormat="1" ht="15" customHeight="1">
      <c r="A80" s="358">
        <v>112300001</v>
      </c>
      <c r="B80" s="354" t="s">
        <v>728</v>
      </c>
      <c r="C80" s="355">
        <v>7161.87</v>
      </c>
      <c r="D80" s="355">
        <v>7161.87</v>
      </c>
      <c r="E80" s="355">
        <v>0</v>
      </c>
      <c r="F80" s="355">
        <v>0</v>
      </c>
      <c r="G80" s="355">
        <v>0</v>
      </c>
      <c r="H80" s="338"/>
      <c r="I80" s="339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</row>
    <row r="81" spans="1:80" s="340" customFormat="1" ht="15" customHeight="1">
      <c r="A81" s="358">
        <v>112300001</v>
      </c>
      <c r="B81" s="354" t="s">
        <v>729</v>
      </c>
      <c r="C81" s="355">
        <v>10000</v>
      </c>
      <c r="D81" s="355">
        <v>10000</v>
      </c>
      <c r="E81" s="355">
        <v>0</v>
      </c>
      <c r="F81" s="355">
        <v>0</v>
      </c>
      <c r="G81" s="355">
        <v>0</v>
      </c>
      <c r="H81" s="338"/>
      <c r="I81" s="339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</row>
    <row r="82" spans="1:80" s="340" customFormat="1" ht="15" customHeight="1">
      <c r="A82" s="358">
        <v>112300001</v>
      </c>
      <c r="B82" s="354" t="s">
        <v>730</v>
      </c>
      <c r="C82" s="355">
        <v>-1000</v>
      </c>
      <c r="D82" s="355">
        <v>-1000</v>
      </c>
      <c r="E82" s="355">
        <v>0</v>
      </c>
      <c r="F82" s="355">
        <v>0</v>
      </c>
      <c r="G82" s="355">
        <v>0</v>
      </c>
      <c r="H82" s="338"/>
      <c r="I82" s="339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</row>
    <row r="83" spans="1:80" s="340" customFormat="1" ht="15" customHeight="1">
      <c r="A83" s="358">
        <v>112300001</v>
      </c>
      <c r="B83" s="354" t="s">
        <v>731</v>
      </c>
      <c r="C83" s="355">
        <v>1333.32</v>
      </c>
      <c r="D83" s="355">
        <v>1333.32</v>
      </c>
      <c r="E83" s="355">
        <v>0</v>
      </c>
      <c r="F83" s="355">
        <v>0</v>
      </c>
      <c r="G83" s="355">
        <v>0</v>
      </c>
      <c r="H83" s="338"/>
      <c r="I83" s="339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</row>
    <row r="84" spans="1:80" s="340" customFormat="1" ht="15" customHeight="1">
      <c r="A84" s="358">
        <v>112300001</v>
      </c>
      <c r="B84" s="354" t="s">
        <v>732</v>
      </c>
      <c r="C84" s="355">
        <v>-200.13</v>
      </c>
      <c r="D84" s="355">
        <v>-200.13</v>
      </c>
      <c r="E84" s="355">
        <v>0</v>
      </c>
      <c r="F84" s="355">
        <v>0</v>
      </c>
      <c r="G84" s="355">
        <v>0</v>
      </c>
      <c r="H84" s="338"/>
      <c r="I84" s="339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</row>
    <row r="85" spans="1:80" s="340" customFormat="1" ht="15" customHeight="1">
      <c r="A85" s="356" t="s">
        <v>833</v>
      </c>
      <c r="B85" s="356"/>
      <c r="C85" s="357">
        <v>450085.19</v>
      </c>
      <c r="D85" s="357">
        <v>450085.19</v>
      </c>
      <c r="E85" s="357">
        <v>0</v>
      </c>
      <c r="F85" s="357">
        <v>0</v>
      </c>
      <c r="G85" s="357">
        <v>0</v>
      </c>
      <c r="H85" s="338"/>
      <c r="I85" s="339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</row>
    <row r="86" spans="1:9" ht="12.75">
      <c r="A86" s="358">
        <v>112300003</v>
      </c>
      <c r="B86" s="354" t="s">
        <v>733</v>
      </c>
      <c r="C86" s="355">
        <v>2350</v>
      </c>
      <c r="D86" s="355">
        <v>2350</v>
      </c>
      <c r="E86" s="355">
        <v>0</v>
      </c>
      <c r="F86" s="355">
        <v>0</v>
      </c>
      <c r="G86" s="355">
        <v>0</v>
      </c>
      <c r="H86" s="145"/>
      <c r="I86" s="145"/>
    </row>
    <row r="87" spans="1:9" ht="12.75">
      <c r="A87" s="358">
        <v>112300003</v>
      </c>
      <c r="B87" s="354" t="s">
        <v>734</v>
      </c>
      <c r="C87" s="355">
        <v>45.99</v>
      </c>
      <c r="D87" s="355">
        <v>45.99</v>
      </c>
      <c r="E87" s="355">
        <v>0</v>
      </c>
      <c r="F87" s="355">
        <v>0</v>
      </c>
      <c r="G87" s="355">
        <v>0</v>
      </c>
      <c r="H87" s="145"/>
      <c r="I87" s="145"/>
    </row>
    <row r="88" spans="1:9" ht="12.75">
      <c r="A88" s="358">
        <v>112300003</v>
      </c>
      <c r="B88" s="354" t="s">
        <v>735</v>
      </c>
      <c r="C88" s="355">
        <v>622</v>
      </c>
      <c r="D88" s="355">
        <v>622</v>
      </c>
      <c r="E88" s="355">
        <v>0</v>
      </c>
      <c r="F88" s="355">
        <v>0</v>
      </c>
      <c r="G88" s="355">
        <v>0</v>
      </c>
      <c r="H88" s="145"/>
      <c r="I88" s="145"/>
    </row>
    <row r="89" spans="1:9" ht="12.75">
      <c r="A89" s="358">
        <v>112300003</v>
      </c>
      <c r="B89" s="354" t="s">
        <v>674</v>
      </c>
      <c r="C89" s="355">
        <v>1.04</v>
      </c>
      <c r="D89" s="355">
        <v>1.04</v>
      </c>
      <c r="E89" s="355">
        <v>0</v>
      </c>
      <c r="F89" s="355">
        <v>0</v>
      </c>
      <c r="G89" s="355">
        <v>0</v>
      </c>
      <c r="H89" s="145"/>
      <c r="I89" s="145"/>
    </row>
    <row r="90" spans="1:9" ht="12.75">
      <c r="A90" s="358">
        <v>112300003</v>
      </c>
      <c r="B90" s="354" t="s">
        <v>733</v>
      </c>
      <c r="C90" s="355">
        <v>216</v>
      </c>
      <c r="D90" s="355">
        <v>216</v>
      </c>
      <c r="E90" s="355">
        <v>0</v>
      </c>
      <c r="F90" s="355">
        <v>0</v>
      </c>
      <c r="G90" s="355">
        <v>0</v>
      </c>
      <c r="H90" s="145"/>
      <c r="I90" s="145"/>
    </row>
    <row r="91" spans="1:9" ht="12.75">
      <c r="A91" s="358">
        <v>112300003</v>
      </c>
      <c r="B91" s="354" t="s">
        <v>675</v>
      </c>
      <c r="C91" s="355">
        <v>308.8</v>
      </c>
      <c r="D91" s="355">
        <v>308.8</v>
      </c>
      <c r="E91" s="355">
        <v>0</v>
      </c>
      <c r="F91" s="355">
        <v>0</v>
      </c>
      <c r="G91" s="355">
        <v>0</v>
      </c>
      <c r="H91" s="145"/>
      <c r="I91" s="145"/>
    </row>
    <row r="92" spans="1:9" ht="12.75">
      <c r="A92" s="358">
        <v>112300003</v>
      </c>
      <c r="B92" s="354" t="s">
        <v>706</v>
      </c>
      <c r="C92" s="355">
        <v>0</v>
      </c>
      <c r="D92" s="355">
        <v>0</v>
      </c>
      <c r="E92" s="355">
        <v>0</v>
      </c>
      <c r="F92" s="355">
        <v>0</v>
      </c>
      <c r="G92" s="355">
        <v>0</v>
      </c>
      <c r="H92" s="145"/>
      <c r="I92" s="145"/>
    </row>
    <row r="93" spans="1:9" ht="12.75">
      <c r="A93" s="358">
        <v>112300003</v>
      </c>
      <c r="B93" s="354" t="s">
        <v>736</v>
      </c>
      <c r="C93" s="355">
        <v>1557.56</v>
      </c>
      <c r="D93" s="355">
        <v>1557.56</v>
      </c>
      <c r="E93" s="355">
        <v>0</v>
      </c>
      <c r="F93" s="355">
        <v>0</v>
      </c>
      <c r="G93" s="355">
        <v>0</v>
      </c>
      <c r="H93" s="145"/>
      <c r="I93" s="145"/>
    </row>
    <row r="94" spans="1:9" ht="12.75">
      <c r="A94" s="358">
        <v>112300003</v>
      </c>
      <c r="B94" s="354" t="s">
        <v>737</v>
      </c>
      <c r="C94" s="355">
        <v>187112.64</v>
      </c>
      <c r="D94" s="355">
        <v>187112.64</v>
      </c>
      <c r="E94" s="355">
        <v>0</v>
      </c>
      <c r="F94" s="355">
        <v>0</v>
      </c>
      <c r="G94" s="355">
        <v>0</v>
      </c>
      <c r="H94" s="145"/>
      <c r="I94" s="145"/>
    </row>
    <row r="95" spans="1:9" ht="15">
      <c r="A95" s="414" t="s">
        <v>738</v>
      </c>
      <c r="B95" s="414"/>
      <c r="C95" s="341">
        <v>192212.99</v>
      </c>
      <c r="D95" s="341">
        <f>SUM(D86:D94)</f>
        <v>192214.03000000003</v>
      </c>
      <c r="E95" s="341">
        <v>0</v>
      </c>
      <c r="F95" s="341">
        <v>0</v>
      </c>
      <c r="G95" s="341">
        <v>0</v>
      </c>
      <c r="H95" s="341"/>
      <c r="I95" s="341"/>
    </row>
    <row r="96" spans="1:9" ht="15">
      <c r="A96" s="358">
        <v>112300011</v>
      </c>
      <c r="B96" s="354" t="s">
        <v>739</v>
      </c>
      <c r="C96" s="355">
        <v>0</v>
      </c>
      <c r="D96" s="355">
        <v>0</v>
      </c>
      <c r="E96" s="355">
        <v>0</v>
      </c>
      <c r="F96" s="355">
        <v>0</v>
      </c>
      <c r="G96" s="355">
        <v>0</v>
      </c>
      <c r="H96" s="337">
        <v>0</v>
      </c>
      <c r="I96" s="145"/>
    </row>
    <row r="97" spans="1:9" ht="15">
      <c r="A97" s="358">
        <v>112300011</v>
      </c>
      <c r="B97" s="354" t="s">
        <v>740</v>
      </c>
      <c r="C97" s="355">
        <v>13333.32</v>
      </c>
      <c r="D97" s="355">
        <v>-6666.68</v>
      </c>
      <c r="E97" s="355">
        <v>20000</v>
      </c>
      <c r="F97" s="355">
        <v>0</v>
      </c>
      <c r="G97" s="355">
        <v>0</v>
      </c>
      <c r="H97" s="337">
        <v>0</v>
      </c>
      <c r="I97" s="145"/>
    </row>
    <row r="98" spans="1:9" ht="15">
      <c r="A98" s="358">
        <v>112300011</v>
      </c>
      <c r="B98" s="354" t="s">
        <v>665</v>
      </c>
      <c r="C98" s="355">
        <v>0</v>
      </c>
      <c r="D98" s="355">
        <v>0</v>
      </c>
      <c r="E98" s="355">
        <v>0</v>
      </c>
      <c r="F98" s="355">
        <v>0</v>
      </c>
      <c r="G98" s="355">
        <v>0</v>
      </c>
      <c r="H98" s="337">
        <v>0</v>
      </c>
      <c r="I98" s="145"/>
    </row>
    <row r="99" spans="1:9" ht="15">
      <c r="A99" s="358">
        <v>112300011</v>
      </c>
      <c r="B99" s="354" t="s">
        <v>741</v>
      </c>
      <c r="C99" s="355">
        <v>8833.22</v>
      </c>
      <c r="D99" s="355">
        <v>8833.22</v>
      </c>
      <c r="E99" s="355">
        <v>0</v>
      </c>
      <c r="F99" s="355">
        <v>0</v>
      </c>
      <c r="G99" s="355">
        <v>0</v>
      </c>
      <c r="H99" s="337">
        <v>0</v>
      </c>
      <c r="I99" s="145"/>
    </row>
    <row r="100" spans="1:9" ht="15">
      <c r="A100" s="358">
        <v>112300011</v>
      </c>
      <c r="B100" s="354" t="s">
        <v>667</v>
      </c>
      <c r="C100" s="355">
        <v>29166.65</v>
      </c>
      <c r="D100" s="355">
        <v>-20833.35</v>
      </c>
      <c r="E100" s="355">
        <v>50000</v>
      </c>
      <c r="F100" s="355">
        <v>0</v>
      </c>
      <c r="G100" s="355">
        <v>0</v>
      </c>
      <c r="H100" s="337">
        <v>0</v>
      </c>
      <c r="I100" s="145"/>
    </row>
    <row r="101" spans="1:9" ht="15">
      <c r="A101" s="358">
        <v>112300011</v>
      </c>
      <c r="B101" s="354" t="s">
        <v>742</v>
      </c>
      <c r="C101" s="355">
        <v>23333.3</v>
      </c>
      <c r="D101" s="355">
        <v>-16666.7</v>
      </c>
      <c r="E101" s="355">
        <v>40000</v>
      </c>
      <c r="F101" s="355">
        <v>0</v>
      </c>
      <c r="G101" s="355">
        <v>0</v>
      </c>
      <c r="H101" s="337">
        <v>0</v>
      </c>
      <c r="I101" s="145"/>
    </row>
    <row r="102" spans="1:9" ht="15">
      <c r="A102" s="358">
        <v>112300011</v>
      </c>
      <c r="B102" s="354" t="s">
        <v>834</v>
      </c>
      <c r="C102" s="355">
        <v>2000</v>
      </c>
      <c r="D102" s="355">
        <v>2000</v>
      </c>
      <c r="E102" s="355">
        <v>0</v>
      </c>
      <c r="F102" s="355">
        <v>0</v>
      </c>
      <c r="G102" s="355">
        <v>0</v>
      </c>
      <c r="H102" s="337">
        <v>0</v>
      </c>
      <c r="I102" s="145"/>
    </row>
    <row r="103" spans="1:9" ht="15">
      <c r="A103" s="358">
        <v>112300011</v>
      </c>
      <c r="B103" s="354" t="s">
        <v>743</v>
      </c>
      <c r="C103" s="355">
        <v>3875</v>
      </c>
      <c r="D103" s="355">
        <v>875</v>
      </c>
      <c r="E103" s="355">
        <v>3000</v>
      </c>
      <c r="F103" s="355">
        <v>0</v>
      </c>
      <c r="G103" s="355">
        <v>0</v>
      </c>
      <c r="H103" s="337">
        <v>0</v>
      </c>
      <c r="I103" s="145"/>
    </row>
    <row r="104" spans="1:9" ht="15">
      <c r="A104" s="358">
        <v>112300011</v>
      </c>
      <c r="B104" s="354" t="s">
        <v>706</v>
      </c>
      <c r="C104" s="355">
        <v>0</v>
      </c>
      <c r="D104" s="355">
        <v>0</v>
      </c>
      <c r="E104" s="355">
        <v>0</v>
      </c>
      <c r="F104" s="355">
        <v>0</v>
      </c>
      <c r="G104" s="355">
        <v>0</v>
      </c>
      <c r="H104" s="337">
        <v>0</v>
      </c>
      <c r="I104" s="145"/>
    </row>
    <row r="105" spans="1:9" ht="15">
      <c r="A105" s="358">
        <v>112300011</v>
      </c>
      <c r="B105" s="354" t="s">
        <v>744</v>
      </c>
      <c r="C105" s="355">
        <v>23333.3</v>
      </c>
      <c r="D105" s="355">
        <v>-16666.7</v>
      </c>
      <c r="E105" s="355">
        <v>40000</v>
      </c>
      <c r="F105" s="355">
        <v>0</v>
      </c>
      <c r="G105" s="355">
        <v>0</v>
      </c>
      <c r="H105" s="337">
        <v>0</v>
      </c>
      <c r="I105" s="145"/>
    </row>
    <row r="106" spans="1:9" ht="15">
      <c r="A106" s="358">
        <v>112300011</v>
      </c>
      <c r="B106" s="354" t="s">
        <v>745</v>
      </c>
      <c r="C106" s="355">
        <v>26666.64</v>
      </c>
      <c r="D106" s="355">
        <v>-13333.36</v>
      </c>
      <c r="E106" s="355">
        <v>40000</v>
      </c>
      <c r="F106" s="355">
        <v>0</v>
      </c>
      <c r="G106" s="355">
        <v>0</v>
      </c>
      <c r="H106" s="337">
        <v>0</v>
      </c>
      <c r="I106" s="145"/>
    </row>
    <row r="107" spans="1:9" ht="15">
      <c r="A107" s="358">
        <v>112300011</v>
      </c>
      <c r="B107" s="354" t="s">
        <v>746</v>
      </c>
      <c r="C107" s="355">
        <v>14999.99</v>
      </c>
      <c r="D107" s="355">
        <v>-5000.01</v>
      </c>
      <c r="E107" s="355">
        <v>20000</v>
      </c>
      <c r="F107" s="355">
        <v>0</v>
      </c>
      <c r="G107" s="355">
        <v>0</v>
      </c>
      <c r="H107" s="337">
        <v>0</v>
      </c>
      <c r="I107" s="145"/>
    </row>
    <row r="108" spans="1:9" ht="15">
      <c r="A108" s="358">
        <v>112300011</v>
      </c>
      <c r="B108" s="354" t="s">
        <v>747</v>
      </c>
      <c r="C108" s="355">
        <v>2999.98</v>
      </c>
      <c r="D108" s="355">
        <v>2999.98</v>
      </c>
      <c r="E108" s="355">
        <v>0</v>
      </c>
      <c r="F108" s="355">
        <v>0</v>
      </c>
      <c r="G108" s="355">
        <v>0</v>
      </c>
      <c r="H108" s="337">
        <v>0</v>
      </c>
      <c r="I108" s="145"/>
    </row>
    <row r="109" spans="1:9" ht="15">
      <c r="A109" s="358">
        <v>112300011</v>
      </c>
      <c r="B109" s="354" t="s">
        <v>748</v>
      </c>
      <c r="C109" s="355">
        <v>70000</v>
      </c>
      <c r="D109" s="355">
        <v>0</v>
      </c>
      <c r="E109" s="355">
        <v>70000</v>
      </c>
      <c r="F109" s="355">
        <v>0</v>
      </c>
      <c r="G109" s="355">
        <v>0</v>
      </c>
      <c r="H109" s="337">
        <v>0</v>
      </c>
      <c r="I109" s="145"/>
    </row>
    <row r="110" spans="1:9" ht="15">
      <c r="A110" s="358">
        <v>112300011</v>
      </c>
      <c r="B110" s="354" t="s">
        <v>726</v>
      </c>
      <c r="C110" s="355">
        <v>0</v>
      </c>
      <c r="D110" s="355">
        <v>0</v>
      </c>
      <c r="E110" s="355">
        <v>0</v>
      </c>
      <c r="F110" s="355">
        <v>0</v>
      </c>
      <c r="G110" s="355">
        <v>0</v>
      </c>
      <c r="H110" s="337">
        <v>0</v>
      </c>
      <c r="I110" s="145"/>
    </row>
    <row r="111" spans="1:9" ht="15">
      <c r="A111" s="358">
        <v>112300011</v>
      </c>
      <c r="B111" s="354" t="s">
        <v>727</v>
      </c>
      <c r="C111" s="355">
        <v>-12500</v>
      </c>
      <c r="D111" s="355">
        <v>-12500</v>
      </c>
      <c r="E111" s="355">
        <v>0</v>
      </c>
      <c r="F111" s="355">
        <v>0</v>
      </c>
      <c r="G111" s="355">
        <v>0</v>
      </c>
      <c r="H111" s="337">
        <v>0</v>
      </c>
      <c r="I111" s="145"/>
    </row>
    <row r="112" spans="1:9" ht="15">
      <c r="A112" s="358">
        <v>112300011</v>
      </c>
      <c r="B112" s="354" t="s">
        <v>728</v>
      </c>
      <c r="C112" s="355">
        <v>916.63</v>
      </c>
      <c r="D112" s="355">
        <v>916.63</v>
      </c>
      <c r="E112" s="355">
        <v>0</v>
      </c>
      <c r="F112" s="355">
        <v>0</v>
      </c>
      <c r="G112" s="355">
        <v>0</v>
      </c>
      <c r="H112" s="337">
        <v>0</v>
      </c>
      <c r="I112" s="145"/>
    </row>
    <row r="113" spans="1:9" ht="15">
      <c r="A113" s="358">
        <v>112300011</v>
      </c>
      <c r="B113" s="354" t="s">
        <v>749</v>
      </c>
      <c r="C113" s="355">
        <v>23333.32</v>
      </c>
      <c r="D113" s="355">
        <v>-11666.68</v>
      </c>
      <c r="E113" s="355">
        <v>35000</v>
      </c>
      <c r="F113" s="355">
        <v>0</v>
      </c>
      <c r="G113" s="355">
        <v>0</v>
      </c>
      <c r="H113" s="337">
        <v>0</v>
      </c>
      <c r="I113" s="145"/>
    </row>
    <row r="114" spans="1:9" ht="15">
      <c r="A114" s="358">
        <v>112300011</v>
      </c>
      <c r="B114" s="354" t="s">
        <v>835</v>
      </c>
      <c r="C114" s="355">
        <v>8333.32</v>
      </c>
      <c r="D114" s="355">
        <v>-1666.68</v>
      </c>
      <c r="E114" s="355">
        <v>10000</v>
      </c>
      <c r="F114" s="355">
        <v>0</v>
      </c>
      <c r="G114" s="355">
        <v>0</v>
      </c>
      <c r="H114" s="337">
        <v>0</v>
      </c>
      <c r="I114" s="145"/>
    </row>
    <row r="115" spans="1:9" ht="15">
      <c r="A115" s="360" t="s">
        <v>750</v>
      </c>
      <c r="B115" s="360"/>
      <c r="C115" s="357">
        <v>238624.67</v>
      </c>
      <c r="D115" s="357">
        <v>-89375.33</v>
      </c>
      <c r="E115" s="357">
        <v>328000</v>
      </c>
      <c r="F115" s="357">
        <v>0</v>
      </c>
      <c r="G115" s="357">
        <v>0</v>
      </c>
      <c r="H115" s="361">
        <v>0</v>
      </c>
      <c r="I115" s="362"/>
    </row>
    <row r="116" spans="1:9" ht="11.25">
      <c r="A116" s="166"/>
      <c r="B116" s="166"/>
      <c r="C116" s="174"/>
      <c r="D116" s="174"/>
      <c r="E116" s="174"/>
      <c r="F116" s="174"/>
      <c r="G116" s="174"/>
      <c r="H116" s="166"/>
      <c r="I116" s="166"/>
    </row>
    <row r="117" spans="1:9" ht="11.25">
      <c r="A117" s="166"/>
      <c r="B117" s="166"/>
      <c r="C117" s="174"/>
      <c r="D117" s="174"/>
      <c r="E117" s="174"/>
      <c r="F117" s="174"/>
      <c r="G117" s="174"/>
      <c r="H117" s="166"/>
      <c r="I117" s="166"/>
    </row>
    <row r="118" spans="1:9" ht="11.25">
      <c r="A118" s="415" t="s">
        <v>751</v>
      </c>
      <c r="B118" s="416"/>
      <c r="E118" s="37"/>
      <c r="F118" s="37"/>
      <c r="I118" s="331" t="s">
        <v>58</v>
      </c>
    </row>
    <row r="119" spans="1:6" ht="11.25">
      <c r="A119" s="38"/>
      <c r="B119" s="38"/>
      <c r="C119" s="37"/>
      <c r="D119" s="37"/>
      <c r="E119" s="37"/>
      <c r="F119" s="37"/>
    </row>
    <row r="120" spans="1:9" ht="11.25">
      <c r="A120" s="323" t="s">
        <v>49</v>
      </c>
      <c r="B120" s="231" t="s">
        <v>50</v>
      </c>
      <c r="C120" s="332" t="s">
        <v>59</v>
      </c>
      <c r="D120" s="332" t="s">
        <v>60</v>
      </c>
      <c r="E120" s="332" t="s">
        <v>61</v>
      </c>
      <c r="F120" s="332" t="s">
        <v>62</v>
      </c>
      <c r="G120" s="333" t="s">
        <v>63</v>
      </c>
      <c r="H120" s="231" t="s">
        <v>64</v>
      </c>
      <c r="I120" s="231" t="s">
        <v>65</v>
      </c>
    </row>
    <row r="121" spans="1:10" ht="15">
      <c r="A121" s="358">
        <v>112400001</v>
      </c>
      <c r="B121" s="354" t="s">
        <v>752</v>
      </c>
      <c r="C121" s="355">
        <v>65880</v>
      </c>
      <c r="D121" s="355">
        <v>65880</v>
      </c>
      <c r="E121" s="355">
        <v>0</v>
      </c>
      <c r="F121" s="355">
        <v>0</v>
      </c>
      <c r="G121" s="355">
        <v>0</v>
      </c>
      <c r="H121" s="337">
        <v>0</v>
      </c>
      <c r="I121" s="145"/>
      <c r="J121" s="82"/>
    </row>
    <row r="122" spans="1:10" ht="15">
      <c r="A122" s="358">
        <v>112400001</v>
      </c>
      <c r="B122" s="354" t="s">
        <v>753</v>
      </c>
      <c r="C122" s="355">
        <v>9860</v>
      </c>
      <c r="D122" s="355">
        <v>9860</v>
      </c>
      <c r="E122" s="355">
        <v>0</v>
      </c>
      <c r="F122" s="355">
        <v>0</v>
      </c>
      <c r="G122" s="355">
        <v>0</v>
      </c>
      <c r="H122" s="337">
        <v>0</v>
      </c>
      <c r="I122" s="145"/>
      <c r="J122" s="82"/>
    </row>
    <row r="123" spans="1:9" ht="15">
      <c r="A123" s="417" t="s">
        <v>754</v>
      </c>
      <c r="B123" s="418"/>
      <c r="C123" s="363">
        <v>75740</v>
      </c>
      <c r="D123" s="363">
        <f>SUM(D121:D122)</f>
        <v>75740</v>
      </c>
      <c r="E123" s="363">
        <f>SUM(E121:E122)</f>
        <v>0</v>
      </c>
      <c r="F123" s="363">
        <v>0</v>
      </c>
      <c r="G123" s="363">
        <v>0</v>
      </c>
      <c r="H123" s="363"/>
      <c r="I123" s="361"/>
    </row>
    <row r="124" spans="1:9" ht="11.25">
      <c r="A124" s="166"/>
      <c r="B124" s="166"/>
      <c r="C124" s="174"/>
      <c r="D124" s="174"/>
      <c r="E124" s="174"/>
      <c r="F124" s="174"/>
      <c r="G124" s="174"/>
      <c r="H124" s="166"/>
      <c r="I124" s="166"/>
    </row>
    <row r="125" spans="1:9" ht="11.25">
      <c r="A125" s="166"/>
      <c r="B125" s="166"/>
      <c r="C125" s="174"/>
      <c r="D125" s="174"/>
      <c r="E125" s="174"/>
      <c r="F125" s="174"/>
      <c r="G125" s="174"/>
      <c r="H125" s="166"/>
      <c r="I125" s="166"/>
    </row>
    <row r="126" spans="1:9" ht="11.25" customHeight="1">
      <c r="A126" s="10" t="s">
        <v>204</v>
      </c>
      <c r="B126" s="11"/>
      <c r="E126" s="37"/>
      <c r="F126" s="37"/>
      <c r="I126" s="331" t="s">
        <v>58</v>
      </c>
    </row>
    <row r="127" spans="1:6" ht="11.25">
      <c r="A127" s="38"/>
      <c r="B127" s="38"/>
      <c r="C127" s="37"/>
      <c r="D127" s="37"/>
      <c r="E127" s="37"/>
      <c r="F127" s="37"/>
    </row>
    <row r="128" spans="1:9" ht="15" customHeight="1">
      <c r="A128" s="15" t="s">
        <v>49</v>
      </c>
      <c r="B128" s="16" t="s">
        <v>50</v>
      </c>
      <c r="C128" s="39" t="s">
        <v>59</v>
      </c>
      <c r="D128" s="39" t="s">
        <v>60</v>
      </c>
      <c r="E128" s="39" t="s">
        <v>61</v>
      </c>
      <c r="F128" s="39" t="s">
        <v>62</v>
      </c>
      <c r="G128" s="40" t="s">
        <v>63</v>
      </c>
      <c r="H128" s="16" t="s">
        <v>64</v>
      </c>
      <c r="I128" s="343" t="s">
        <v>65</v>
      </c>
    </row>
    <row r="129" spans="1:9" ht="15">
      <c r="A129" s="359">
        <v>112500001</v>
      </c>
      <c r="B129" s="350" t="s">
        <v>675</v>
      </c>
      <c r="C129" s="351">
        <v>0</v>
      </c>
      <c r="D129" s="351">
        <v>0</v>
      </c>
      <c r="E129" s="351">
        <v>0</v>
      </c>
      <c r="F129" s="351">
        <v>0</v>
      </c>
      <c r="G129" s="351">
        <v>0</v>
      </c>
      <c r="H129" s="337">
        <v>0</v>
      </c>
      <c r="I129" s="345"/>
    </row>
    <row r="130" spans="1:9" ht="15">
      <c r="A130" s="180"/>
      <c r="B130" s="180" t="s">
        <v>55</v>
      </c>
      <c r="C130" s="147">
        <f>SUM(C129:C129)</f>
        <v>0</v>
      </c>
      <c r="D130" s="303">
        <f>SUM(D129:D129)</f>
        <v>0</v>
      </c>
      <c r="E130" s="147">
        <f>SUM(E129:E129)</f>
        <v>0</v>
      </c>
      <c r="F130" s="147">
        <f>SUM(F129:F129)</f>
        <v>0</v>
      </c>
      <c r="G130" s="147">
        <f>SUM(G129:G129)</f>
        <v>0</v>
      </c>
      <c r="H130" s="147"/>
      <c r="I130" s="346"/>
    </row>
    <row r="133" spans="1:9" ht="11.25">
      <c r="A133" s="10" t="s">
        <v>755</v>
      </c>
      <c r="B133" s="11"/>
      <c r="E133" s="37"/>
      <c r="F133" s="37"/>
      <c r="I133" s="331" t="s">
        <v>58</v>
      </c>
    </row>
    <row r="134" spans="1:6" ht="11.25">
      <c r="A134" s="38"/>
      <c r="B134" s="38"/>
      <c r="C134" s="37"/>
      <c r="D134" s="37"/>
      <c r="E134" s="37"/>
      <c r="F134" s="37"/>
    </row>
    <row r="135" spans="1:9" ht="11.25">
      <c r="A135" s="15" t="s">
        <v>49</v>
      </c>
      <c r="B135" s="16" t="s">
        <v>50</v>
      </c>
      <c r="C135" s="39" t="s">
        <v>59</v>
      </c>
      <c r="D135" s="39" t="s">
        <v>60</v>
      </c>
      <c r="E135" s="39" t="s">
        <v>61</v>
      </c>
      <c r="F135" s="39" t="s">
        <v>62</v>
      </c>
      <c r="G135" s="40" t="s">
        <v>63</v>
      </c>
      <c r="H135" s="16" t="s">
        <v>64</v>
      </c>
      <c r="I135" s="343" t="s">
        <v>65</v>
      </c>
    </row>
    <row r="136" spans="1:9" ht="15">
      <c r="A136" s="335">
        <v>112600001</v>
      </c>
      <c r="B136" s="336" t="s">
        <v>756</v>
      </c>
      <c r="C136" s="337">
        <v>7500</v>
      </c>
      <c r="D136" s="337">
        <v>30.48</v>
      </c>
      <c r="E136" s="337">
        <v>0</v>
      </c>
      <c r="F136" s="337">
        <v>0</v>
      </c>
      <c r="G136" s="337">
        <v>0</v>
      </c>
      <c r="H136" s="146"/>
      <c r="I136" s="345"/>
    </row>
    <row r="137" spans="1:9" ht="15">
      <c r="A137" s="180"/>
      <c r="B137" s="180" t="s">
        <v>55</v>
      </c>
      <c r="C137" s="147">
        <f>SUM(C136:C136)</f>
        <v>7500</v>
      </c>
      <c r="D137" s="303">
        <f>SUM(D136:D136)</f>
        <v>30.48</v>
      </c>
      <c r="E137" s="147">
        <f>SUM(E136:E136)</f>
        <v>0</v>
      </c>
      <c r="F137" s="147">
        <f>SUM(F136:F136)</f>
        <v>0</v>
      </c>
      <c r="G137" s="147">
        <f>SUM(G136:G136)</f>
        <v>0</v>
      </c>
      <c r="H137" s="147"/>
      <c r="I137" s="346"/>
    </row>
    <row r="139" spans="1:9" ht="11.25">
      <c r="A139" s="10" t="s">
        <v>757</v>
      </c>
      <c r="B139" s="11"/>
      <c r="E139" s="37"/>
      <c r="F139" s="37"/>
      <c r="I139" s="331" t="s">
        <v>58</v>
      </c>
    </row>
    <row r="140" spans="1:6" ht="11.25">
      <c r="A140" s="38"/>
      <c r="B140" s="38"/>
      <c r="C140" s="37"/>
      <c r="D140" s="37"/>
      <c r="E140" s="37"/>
      <c r="F140" s="37"/>
    </row>
    <row r="141" spans="1:9" ht="11.25">
      <c r="A141" s="15" t="s">
        <v>49</v>
      </c>
      <c r="B141" s="16" t="s">
        <v>50</v>
      </c>
      <c r="C141" s="39" t="s">
        <v>59</v>
      </c>
      <c r="D141" s="39" t="s">
        <v>60</v>
      </c>
      <c r="E141" s="39" t="s">
        <v>61</v>
      </c>
      <c r="F141" s="39" t="s">
        <v>62</v>
      </c>
      <c r="G141" s="40" t="s">
        <v>63</v>
      </c>
      <c r="H141" s="16" t="s">
        <v>64</v>
      </c>
      <c r="I141" s="343" t="s">
        <v>65</v>
      </c>
    </row>
    <row r="142" spans="1:9" ht="15">
      <c r="A142" s="358">
        <v>112900001</v>
      </c>
      <c r="B142" s="354" t="s">
        <v>758</v>
      </c>
      <c r="C142" s="355">
        <v>-0.04</v>
      </c>
      <c r="D142" s="355">
        <v>-0.04</v>
      </c>
      <c r="E142" s="355">
        <v>0</v>
      </c>
      <c r="F142" s="355">
        <v>0</v>
      </c>
      <c r="G142" s="355">
        <v>0</v>
      </c>
      <c r="H142" s="337">
        <v>0</v>
      </c>
      <c r="I142" s="48"/>
    </row>
    <row r="143" spans="1:9" ht="15">
      <c r="A143" s="358">
        <v>112900001</v>
      </c>
      <c r="B143" s="354" t="s">
        <v>759</v>
      </c>
      <c r="C143" s="355">
        <v>198.2</v>
      </c>
      <c r="D143" s="355">
        <v>198.2</v>
      </c>
      <c r="E143" s="355">
        <v>0</v>
      </c>
      <c r="F143" s="355">
        <v>0</v>
      </c>
      <c r="G143" s="355">
        <v>0</v>
      </c>
      <c r="H143" s="337">
        <v>0</v>
      </c>
      <c r="I143" s="48"/>
    </row>
    <row r="144" spans="1:9" ht="15">
      <c r="A144" s="358">
        <v>112900001</v>
      </c>
      <c r="B144" s="354" t="s">
        <v>760</v>
      </c>
      <c r="C144" s="355">
        <v>12458.5</v>
      </c>
      <c r="D144" s="355">
        <v>12458.5</v>
      </c>
      <c r="E144" s="355">
        <v>0</v>
      </c>
      <c r="F144" s="355">
        <v>0</v>
      </c>
      <c r="G144" s="355">
        <v>0</v>
      </c>
      <c r="H144" s="337">
        <v>0</v>
      </c>
      <c r="I144" s="48"/>
    </row>
    <row r="145" spans="1:9" ht="15">
      <c r="A145" s="358">
        <v>112900001</v>
      </c>
      <c r="B145" s="354" t="s">
        <v>761</v>
      </c>
      <c r="C145" s="355">
        <v>347756.41</v>
      </c>
      <c r="D145" s="355">
        <v>347756.41</v>
      </c>
      <c r="E145" s="355">
        <v>0</v>
      </c>
      <c r="F145" s="355">
        <v>0</v>
      </c>
      <c r="G145" s="355">
        <v>0</v>
      </c>
      <c r="H145" s="337">
        <v>0</v>
      </c>
      <c r="I145" s="48"/>
    </row>
    <row r="146" spans="1:9" ht="15">
      <c r="A146" s="358">
        <v>112900001</v>
      </c>
      <c r="B146" s="354" t="s">
        <v>826</v>
      </c>
      <c r="C146" s="355">
        <v>-452982.11</v>
      </c>
      <c r="D146" s="355">
        <v>-452982.11</v>
      </c>
      <c r="E146" s="355">
        <v>0</v>
      </c>
      <c r="F146" s="355">
        <v>0</v>
      </c>
      <c r="G146" s="355">
        <v>0</v>
      </c>
      <c r="H146" s="337">
        <v>0</v>
      </c>
      <c r="I146" s="48"/>
    </row>
    <row r="147" spans="1:9" ht="15">
      <c r="A147" s="358">
        <v>112900001</v>
      </c>
      <c r="B147" s="354" t="s">
        <v>762</v>
      </c>
      <c r="C147" s="355">
        <v>97698.02</v>
      </c>
      <c r="D147" s="355">
        <v>97698.02</v>
      </c>
      <c r="E147" s="355">
        <v>0</v>
      </c>
      <c r="F147" s="355">
        <v>0</v>
      </c>
      <c r="G147" s="355">
        <v>0</v>
      </c>
      <c r="H147" s="337">
        <v>0</v>
      </c>
      <c r="I147" s="48"/>
    </row>
    <row r="148" spans="1:9" ht="15">
      <c r="A148" s="358">
        <v>112900001</v>
      </c>
      <c r="B148" s="354" t="s">
        <v>763</v>
      </c>
      <c r="C148" s="355">
        <v>622540.38</v>
      </c>
      <c r="D148" s="355">
        <v>622540.38</v>
      </c>
      <c r="E148" s="355">
        <v>0</v>
      </c>
      <c r="F148" s="355">
        <v>0</v>
      </c>
      <c r="G148" s="355">
        <v>0</v>
      </c>
      <c r="H148" s="337">
        <v>0</v>
      </c>
      <c r="I148" s="48"/>
    </row>
    <row r="149" spans="1:9" ht="15">
      <c r="A149" s="358">
        <v>112900001</v>
      </c>
      <c r="B149" s="354" t="s">
        <v>764</v>
      </c>
      <c r="C149" s="355">
        <v>300902.94</v>
      </c>
      <c r="D149" s="355">
        <v>300902.94</v>
      </c>
      <c r="E149" s="355">
        <v>0</v>
      </c>
      <c r="F149" s="355">
        <v>0</v>
      </c>
      <c r="G149" s="355">
        <v>0</v>
      </c>
      <c r="H149" s="337">
        <v>0</v>
      </c>
      <c r="I149" s="48"/>
    </row>
    <row r="150" spans="1:9" ht="15">
      <c r="A150" s="358">
        <v>112900001</v>
      </c>
      <c r="B150" s="354" t="s">
        <v>765</v>
      </c>
      <c r="C150" s="355">
        <v>109529.02</v>
      </c>
      <c r="D150" s="355">
        <v>109529.02</v>
      </c>
      <c r="E150" s="355">
        <v>0</v>
      </c>
      <c r="F150" s="355">
        <v>0</v>
      </c>
      <c r="G150" s="355">
        <v>0</v>
      </c>
      <c r="H150" s="337"/>
      <c r="I150" s="48"/>
    </row>
    <row r="151" spans="1:9" ht="15">
      <c r="A151" s="358">
        <v>112900001</v>
      </c>
      <c r="B151" s="354" t="s">
        <v>766</v>
      </c>
      <c r="C151" s="355">
        <v>132049.03</v>
      </c>
      <c r="D151" s="355">
        <v>132049.03</v>
      </c>
      <c r="E151" s="355">
        <v>0</v>
      </c>
      <c r="F151" s="355">
        <v>0</v>
      </c>
      <c r="G151" s="355">
        <v>0</v>
      </c>
      <c r="H151" s="337">
        <v>0</v>
      </c>
      <c r="I151" s="48"/>
    </row>
    <row r="152" spans="1:9" ht="15">
      <c r="A152" s="358">
        <v>112900001</v>
      </c>
      <c r="B152" s="354" t="s">
        <v>767</v>
      </c>
      <c r="C152" s="355">
        <v>66056.25</v>
      </c>
      <c r="D152" s="355">
        <v>66056.25</v>
      </c>
      <c r="E152" s="355">
        <v>0</v>
      </c>
      <c r="F152" s="355">
        <v>0</v>
      </c>
      <c r="G152" s="355">
        <v>0</v>
      </c>
      <c r="H152" s="337">
        <v>0</v>
      </c>
      <c r="I152" s="48"/>
    </row>
    <row r="153" spans="1:9" ht="15">
      <c r="A153" s="358">
        <v>112900001</v>
      </c>
      <c r="B153" s="354" t="s">
        <v>768</v>
      </c>
      <c r="C153" s="355">
        <v>0.01</v>
      </c>
      <c r="D153" s="355">
        <v>0.01</v>
      </c>
      <c r="E153" s="355">
        <v>0</v>
      </c>
      <c r="F153" s="355">
        <v>0</v>
      </c>
      <c r="G153" s="355">
        <v>0</v>
      </c>
      <c r="H153" s="337">
        <v>0</v>
      </c>
      <c r="I153" s="48"/>
    </row>
    <row r="154" spans="1:9" ht="15">
      <c r="A154" s="358">
        <v>112900001</v>
      </c>
      <c r="B154" s="354" t="s">
        <v>769</v>
      </c>
      <c r="C154" s="355">
        <v>5000</v>
      </c>
      <c r="D154" s="355">
        <v>5000</v>
      </c>
      <c r="E154" s="355">
        <v>0</v>
      </c>
      <c r="F154" s="355">
        <v>0</v>
      </c>
      <c r="G154" s="355">
        <v>0</v>
      </c>
      <c r="H154" s="337">
        <v>0</v>
      </c>
      <c r="I154" s="48"/>
    </row>
    <row r="155" spans="1:9" ht="15">
      <c r="A155" s="358">
        <v>112900001</v>
      </c>
      <c r="B155" s="354" t="s">
        <v>770</v>
      </c>
      <c r="C155" s="355">
        <v>23000</v>
      </c>
      <c r="D155" s="355">
        <v>23000</v>
      </c>
      <c r="E155" s="355">
        <v>0</v>
      </c>
      <c r="F155" s="355">
        <v>0</v>
      </c>
      <c r="G155" s="355">
        <v>0</v>
      </c>
      <c r="H155" s="337">
        <v>0</v>
      </c>
      <c r="I155" s="48"/>
    </row>
    <row r="156" spans="1:9" ht="15">
      <c r="A156" s="358">
        <v>112900001</v>
      </c>
      <c r="B156" s="354" t="s">
        <v>771</v>
      </c>
      <c r="C156" s="355">
        <v>15000</v>
      </c>
      <c r="D156" s="355">
        <v>15000</v>
      </c>
      <c r="E156" s="355">
        <v>0</v>
      </c>
      <c r="F156" s="355">
        <v>0</v>
      </c>
      <c r="G156" s="355">
        <v>0</v>
      </c>
      <c r="H156" s="337">
        <v>0</v>
      </c>
      <c r="I156" s="48"/>
    </row>
    <row r="157" spans="1:9" ht="15">
      <c r="A157" s="358">
        <v>112900001</v>
      </c>
      <c r="B157" s="354" t="s">
        <v>772</v>
      </c>
      <c r="C157" s="355">
        <v>12500</v>
      </c>
      <c r="D157" s="355">
        <v>12500</v>
      </c>
      <c r="E157" s="355">
        <v>0</v>
      </c>
      <c r="F157" s="355">
        <v>0</v>
      </c>
      <c r="G157" s="355">
        <v>0</v>
      </c>
      <c r="H157" s="337">
        <v>0</v>
      </c>
      <c r="I157" s="48"/>
    </row>
    <row r="158" spans="1:9" ht="15">
      <c r="A158" s="358">
        <v>112900001</v>
      </c>
      <c r="B158" s="354" t="s">
        <v>773</v>
      </c>
      <c r="C158" s="355">
        <v>12500</v>
      </c>
      <c r="D158" s="355">
        <v>12500</v>
      </c>
      <c r="E158" s="355">
        <v>0</v>
      </c>
      <c r="F158" s="355">
        <v>0</v>
      </c>
      <c r="G158" s="355">
        <v>0</v>
      </c>
      <c r="H158" s="337">
        <v>0</v>
      </c>
      <c r="I158" s="48"/>
    </row>
    <row r="159" spans="1:9" ht="15">
      <c r="A159" s="358">
        <v>112900001</v>
      </c>
      <c r="B159" s="354" t="s">
        <v>774</v>
      </c>
      <c r="C159" s="355">
        <v>75000</v>
      </c>
      <c r="D159" s="355">
        <v>75000</v>
      </c>
      <c r="E159" s="355">
        <v>0</v>
      </c>
      <c r="F159" s="355">
        <v>0</v>
      </c>
      <c r="G159" s="355">
        <v>0</v>
      </c>
      <c r="H159" s="337">
        <v>0</v>
      </c>
      <c r="I159" s="48"/>
    </row>
    <row r="160" spans="1:9" ht="15">
      <c r="A160" s="358">
        <v>112900001</v>
      </c>
      <c r="B160" s="354" t="s">
        <v>775</v>
      </c>
      <c r="C160" s="355">
        <v>5733.3</v>
      </c>
      <c r="D160" s="355">
        <v>5733.3</v>
      </c>
      <c r="E160" s="355">
        <v>0</v>
      </c>
      <c r="F160" s="355">
        <v>0</v>
      </c>
      <c r="G160" s="355">
        <v>0</v>
      </c>
      <c r="H160" s="337">
        <v>0</v>
      </c>
      <c r="I160" s="48"/>
    </row>
    <row r="161" spans="1:9" ht="15">
      <c r="A161" s="358">
        <v>112900001</v>
      </c>
      <c r="B161" s="354" t="s">
        <v>776</v>
      </c>
      <c r="C161" s="355">
        <v>10000</v>
      </c>
      <c r="D161" s="355">
        <v>10000</v>
      </c>
      <c r="E161" s="355">
        <v>0</v>
      </c>
      <c r="F161" s="355">
        <v>0</v>
      </c>
      <c r="G161" s="355">
        <v>0</v>
      </c>
      <c r="H161" s="337">
        <v>0</v>
      </c>
      <c r="I161" s="48"/>
    </row>
    <row r="162" spans="1:9" ht="15">
      <c r="A162" s="358">
        <v>112900001</v>
      </c>
      <c r="B162" s="354" t="s">
        <v>777</v>
      </c>
      <c r="C162" s="355">
        <v>10000</v>
      </c>
      <c r="D162" s="355">
        <v>10000</v>
      </c>
      <c r="E162" s="355">
        <v>0</v>
      </c>
      <c r="F162" s="355">
        <v>0</v>
      </c>
      <c r="G162" s="355">
        <v>0</v>
      </c>
      <c r="H162" s="337">
        <v>0</v>
      </c>
      <c r="I162" s="48"/>
    </row>
    <row r="163" spans="1:9" ht="15">
      <c r="A163" s="358">
        <v>112900001</v>
      </c>
      <c r="B163" s="354" t="s">
        <v>778</v>
      </c>
      <c r="C163" s="355">
        <v>107230.66</v>
      </c>
      <c r="D163" s="355">
        <v>107230.66</v>
      </c>
      <c r="E163" s="355">
        <v>0</v>
      </c>
      <c r="F163" s="355">
        <v>0</v>
      </c>
      <c r="G163" s="355">
        <v>0</v>
      </c>
      <c r="H163" s="337">
        <v>0</v>
      </c>
      <c r="I163" s="48"/>
    </row>
    <row r="164" spans="1:9" ht="15">
      <c r="A164" s="358">
        <v>112900001</v>
      </c>
      <c r="B164" s="354" t="s">
        <v>779</v>
      </c>
      <c r="C164" s="355">
        <v>250</v>
      </c>
      <c r="D164" s="355">
        <v>250</v>
      </c>
      <c r="E164" s="355">
        <v>0</v>
      </c>
      <c r="F164" s="355">
        <v>0</v>
      </c>
      <c r="G164" s="355">
        <v>0</v>
      </c>
      <c r="H164" s="337">
        <v>0</v>
      </c>
      <c r="I164" s="48"/>
    </row>
    <row r="165" spans="1:9" ht="15">
      <c r="A165" s="358">
        <v>112900001</v>
      </c>
      <c r="B165" s="354" t="s">
        <v>780</v>
      </c>
      <c r="C165" s="355">
        <v>42505.62</v>
      </c>
      <c r="D165" s="355">
        <v>42505.62</v>
      </c>
      <c r="E165" s="355">
        <v>0</v>
      </c>
      <c r="F165" s="355">
        <v>0</v>
      </c>
      <c r="G165" s="355">
        <v>0</v>
      </c>
      <c r="H165" s="337">
        <v>0</v>
      </c>
      <c r="I165" s="48"/>
    </row>
    <row r="166" spans="1:9" ht="15">
      <c r="A166" s="358">
        <v>112900001</v>
      </c>
      <c r="B166" s="354" t="s">
        <v>781</v>
      </c>
      <c r="C166" s="355">
        <v>3453709.24</v>
      </c>
      <c r="D166" s="355">
        <v>3453709.24</v>
      </c>
      <c r="E166" s="355">
        <v>0</v>
      </c>
      <c r="F166" s="355">
        <v>0</v>
      </c>
      <c r="G166" s="355">
        <v>0</v>
      </c>
      <c r="H166" s="337">
        <v>0</v>
      </c>
      <c r="I166" s="48"/>
    </row>
    <row r="167" spans="1:9" ht="15">
      <c r="A167" s="358">
        <v>112900001</v>
      </c>
      <c r="B167" s="354" t="s">
        <v>782</v>
      </c>
      <c r="C167" s="355">
        <v>64119.85</v>
      </c>
      <c r="D167" s="355">
        <v>64119.85</v>
      </c>
      <c r="E167" s="355">
        <v>0</v>
      </c>
      <c r="F167" s="355">
        <v>0</v>
      </c>
      <c r="G167" s="355">
        <v>0</v>
      </c>
      <c r="H167" s="337">
        <v>0</v>
      </c>
      <c r="I167" s="48"/>
    </row>
    <row r="168" spans="1:9" ht="15">
      <c r="A168" s="358">
        <v>112900001</v>
      </c>
      <c r="B168" s="354" t="s">
        <v>783</v>
      </c>
      <c r="C168" s="355">
        <v>5000</v>
      </c>
      <c r="D168" s="355">
        <v>5000</v>
      </c>
      <c r="E168" s="355">
        <v>0</v>
      </c>
      <c r="F168" s="355">
        <v>0</v>
      </c>
      <c r="G168" s="355">
        <v>0</v>
      </c>
      <c r="H168" s="337">
        <v>0</v>
      </c>
      <c r="I168" s="48"/>
    </row>
    <row r="169" spans="1:9" ht="15">
      <c r="A169" s="358">
        <v>112900001</v>
      </c>
      <c r="B169" s="354" t="s">
        <v>784</v>
      </c>
      <c r="C169" s="355">
        <v>1990903.6</v>
      </c>
      <c r="D169" s="355">
        <v>1990903.6</v>
      </c>
      <c r="E169" s="355">
        <v>0</v>
      </c>
      <c r="F169" s="355">
        <v>0</v>
      </c>
      <c r="G169" s="355">
        <v>0</v>
      </c>
      <c r="H169" s="337">
        <v>0</v>
      </c>
      <c r="I169" s="48"/>
    </row>
    <row r="170" spans="1:9" ht="15">
      <c r="A170" s="358">
        <v>112900001</v>
      </c>
      <c r="B170" s="354" t="s">
        <v>785</v>
      </c>
      <c r="C170" s="355">
        <v>-579.72</v>
      </c>
      <c r="D170" s="355">
        <v>-579.72</v>
      </c>
      <c r="E170" s="355">
        <v>0</v>
      </c>
      <c r="F170" s="355">
        <v>0</v>
      </c>
      <c r="G170" s="355">
        <v>0</v>
      </c>
      <c r="H170" s="337">
        <v>0</v>
      </c>
      <c r="I170" s="48"/>
    </row>
    <row r="171" spans="1:9" ht="15">
      <c r="A171" s="358">
        <v>112900001</v>
      </c>
      <c r="B171" s="354" t="s">
        <v>786</v>
      </c>
      <c r="C171" s="355">
        <v>220730.07</v>
      </c>
      <c r="D171" s="355">
        <v>220730.07</v>
      </c>
      <c r="E171" s="355">
        <v>0</v>
      </c>
      <c r="F171" s="355">
        <v>0</v>
      </c>
      <c r="G171" s="355">
        <v>0</v>
      </c>
      <c r="H171" s="337">
        <v>0</v>
      </c>
      <c r="I171" s="48"/>
    </row>
    <row r="172" spans="1:9" ht="15">
      <c r="A172" s="358">
        <v>112900001</v>
      </c>
      <c r="B172" s="354" t="s">
        <v>634</v>
      </c>
      <c r="C172" s="355">
        <v>1189706.16</v>
      </c>
      <c r="D172" s="355">
        <v>1189706.16</v>
      </c>
      <c r="E172" s="355">
        <v>0</v>
      </c>
      <c r="F172" s="355">
        <v>0</v>
      </c>
      <c r="G172" s="355">
        <v>0</v>
      </c>
      <c r="H172" s="337">
        <v>0</v>
      </c>
      <c r="I172" s="48"/>
    </row>
    <row r="173" spans="1:9" ht="15">
      <c r="A173" s="358">
        <v>112900001</v>
      </c>
      <c r="B173" s="354" t="s">
        <v>631</v>
      </c>
      <c r="C173" s="355">
        <v>505338.56</v>
      </c>
      <c r="D173" s="355">
        <v>505338.56</v>
      </c>
      <c r="E173" s="355">
        <v>0</v>
      </c>
      <c r="F173" s="355">
        <v>0</v>
      </c>
      <c r="G173" s="355">
        <v>0</v>
      </c>
      <c r="H173" s="337">
        <v>0</v>
      </c>
      <c r="I173" s="48"/>
    </row>
    <row r="174" spans="1:9" ht="15">
      <c r="A174" s="358">
        <v>112900001</v>
      </c>
      <c r="B174" s="354" t="s">
        <v>752</v>
      </c>
      <c r="C174" s="355">
        <v>300088.69</v>
      </c>
      <c r="D174" s="355">
        <v>300088.69</v>
      </c>
      <c r="E174" s="355">
        <v>0</v>
      </c>
      <c r="F174" s="355">
        <v>0</v>
      </c>
      <c r="G174" s="355">
        <v>0</v>
      </c>
      <c r="H174" s="337">
        <v>0</v>
      </c>
      <c r="I174" s="48"/>
    </row>
    <row r="175" spans="1:9" ht="15">
      <c r="A175" s="358">
        <v>112900001</v>
      </c>
      <c r="B175" s="354" t="s">
        <v>787</v>
      </c>
      <c r="C175" s="355">
        <v>66921.82</v>
      </c>
      <c r="D175" s="355">
        <v>66921.82</v>
      </c>
      <c r="E175" s="355">
        <v>0</v>
      </c>
      <c r="F175" s="355">
        <v>0</v>
      </c>
      <c r="G175" s="355">
        <v>0</v>
      </c>
      <c r="H175" s="337">
        <v>0</v>
      </c>
      <c r="I175" s="48"/>
    </row>
    <row r="176" spans="1:9" ht="15">
      <c r="A176" s="358">
        <v>112900001</v>
      </c>
      <c r="B176" s="354" t="s">
        <v>788</v>
      </c>
      <c r="C176" s="355">
        <v>678.02</v>
      </c>
      <c r="D176" s="355">
        <v>678.02</v>
      </c>
      <c r="E176" s="355">
        <v>0</v>
      </c>
      <c r="F176" s="355">
        <v>0</v>
      </c>
      <c r="G176" s="355">
        <v>0</v>
      </c>
      <c r="H176" s="337">
        <v>0</v>
      </c>
      <c r="I176" s="48"/>
    </row>
    <row r="177" spans="1:9" ht="15">
      <c r="A177" s="358">
        <v>112900001</v>
      </c>
      <c r="B177" s="354" t="s">
        <v>789</v>
      </c>
      <c r="C177" s="355">
        <v>8191.7</v>
      </c>
      <c r="D177" s="355">
        <v>8191.7</v>
      </c>
      <c r="E177" s="355">
        <v>0</v>
      </c>
      <c r="F177" s="355">
        <v>0</v>
      </c>
      <c r="G177" s="355">
        <v>0</v>
      </c>
      <c r="H177" s="337">
        <v>0</v>
      </c>
      <c r="I177" s="48"/>
    </row>
    <row r="178" spans="1:9" ht="15">
      <c r="A178" s="358">
        <v>112900001</v>
      </c>
      <c r="B178" s="354" t="s">
        <v>790</v>
      </c>
      <c r="C178" s="355">
        <v>42340.03</v>
      </c>
      <c r="D178" s="355">
        <v>42340.03</v>
      </c>
      <c r="E178" s="355">
        <v>0</v>
      </c>
      <c r="F178" s="355">
        <v>0</v>
      </c>
      <c r="G178" s="355">
        <v>0</v>
      </c>
      <c r="H178" s="337">
        <v>0</v>
      </c>
      <c r="I178" s="48"/>
    </row>
    <row r="179" spans="1:9" ht="15">
      <c r="A179" s="358">
        <v>112900001</v>
      </c>
      <c r="B179" s="354" t="s">
        <v>791</v>
      </c>
      <c r="C179" s="355">
        <v>7886.35</v>
      </c>
      <c r="D179" s="355">
        <v>7886.35</v>
      </c>
      <c r="E179" s="355">
        <v>0</v>
      </c>
      <c r="F179" s="355">
        <v>0</v>
      </c>
      <c r="G179" s="355">
        <v>0</v>
      </c>
      <c r="H179" s="337">
        <v>0</v>
      </c>
      <c r="I179" s="48"/>
    </row>
    <row r="180" spans="1:9" ht="15">
      <c r="A180" s="358">
        <v>112900001</v>
      </c>
      <c r="B180" s="354" t="s">
        <v>792</v>
      </c>
      <c r="C180" s="355">
        <v>19131.82</v>
      </c>
      <c r="D180" s="355">
        <v>19131.82</v>
      </c>
      <c r="E180" s="355">
        <v>0</v>
      </c>
      <c r="F180" s="355">
        <v>0</v>
      </c>
      <c r="G180" s="355">
        <v>0</v>
      </c>
      <c r="H180" s="337">
        <v>0</v>
      </c>
      <c r="I180" s="48"/>
    </row>
    <row r="181" spans="1:9" ht="15">
      <c r="A181" s="358">
        <v>112900001</v>
      </c>
      <c r="B181" s="354" t="s">
        <v>793</v>
      </c>
      <c r="C181" s="355">
        <v>17753</v>
      </c>
      <c r="D181" s="355">
        <v>17753</v>
      </c>
      <c r="E181" s="355">
        <v>0</v>
      </c>
      <c r="F181" s="355">
        <v>0</v>
      </c>
      <c r="G181" s="355">
        <v>0</v>
      </c>
      <c r="H181" s="337">
        <v>0</v>
      </c>
      <c r="I181" s="48"/>
    </row>
    <row r="182" spans="1:9" ht="15">
      <c r="A182" s="358">
        <v>112900001</v>
      </c>
      <c r="B182" s="354" t="s">
        <v>794</v>
      </c>
      <c r="C182" s="355">
        <v>64487.92</v>
      </c>
      <c r="D182" s="355">
        <v>64487.92</v>
      </c>
      <c r="E182" s="355">
        <v>0</v>
      </c>
      <c r="F182" s="355">
        <v>0</v>
      </c>
      <c r="G182" s="355">
        <v>0</v>
      </c>
      <c r="H182" s="337">
        <v>0</v>
      </c>
      <c r="I182" s="48"/>
    </row>
    <row r="183" spans="1:9" ht="15">
      <c r="A183" s="358">
        <v>112900001</v>
      </c>
      <c r="B183" s="354" t="s">
        <v>795</v>
      </c>
      <c r="C183" s="355">
        <v>100000</v>
      </c>
      <c r="D183" s="355">
        <v>100000</v>
      </c>
      <c r="E183" s="355">
        <v>0</v>
      </c>
      <c r="F183" s="355">
        <v>0</v>
      </c>
      <c r="G183" s="355">
        <v>0</v>
      </c>
      <c r="H183" s="337">
        <v>0</v>
      </c>
      <c r="I183" s="48"/>
    </row>
    <row r="184" spans="1:9" ht="15">
      <c r="A184" s="358">
        <v>112900001</v>
      </c>
      <c r="B184" s="354" t="s">
        <v>796</v>
      </c>
      <c r="C184" s="355">
        <v>52413.84</v>
      </c>
      <c r="D184" s="355">
        <v>52413.84</v>
      </c>
      <c r="E184" s="355">
        <v>0</v>
      </c>
      <c r="F184" s="355">
        <v>0</v>
      </c>
      <c r="G184" s="355">
        <v>0</v>
      </c>
      <c r="H184" s="337">
        <v>0</v>
      </c>
      <c r="I184" s="48"/>
    </row>
    <row r="185" spans="1:9" ht="15">
      <c r="A185" s="358">
        <v>112900001</v>
      </c>
      <c r="B185" s="354" t="s">
        <v>797</v>
      </c>
      <c r="C185" s="355">
        <v>18176</v>
      </c>
      <c r="D185" s="355">
        <v>18176</v>
      </c>
      <c r="E185" s="355">
        <v>0</v>
      </c>
      <c r="F185" s="355">
        <v>0</v>
      </c>
      <c r="G185" s="355">
        <v>0</v>
      </c>
      <c r="H185" s="337">
        <v>0</v>
      </c>
      <c r="I185" s="48"/>
    </row>
    <row r="186" spans="1:9" ht="15">
      <c r="A186" s="358">
        <v>112900001</v>
      </c>
      <c r="B186" s="354" t="s">
        <v>798</v>
      </c>
      <c r="C186" s="355">
        <v>18176</v>
      </c>
      <c r="D186" s="355">
        <v>18176</v>
      </c>
      <c r="E186" s="355">
        <v>0</v>
      </c>
      <c r="F186" s="355">
        <v>0</v>
      </c>
      <c r="G186" s="355">
        <v>0</v>
      </c>
      <c r="H186" s="337">
        <v>0</v>
      </c>
      <c r="I186" s="48"/>
    </row>
    <row r="187" spans="1:9" ht="15">
      <c r="A187" s="358">
        <v>112900001</v>
      </c>
      <c r="B187" s="354" t="s">
        <v>799</v>
      </c>
      <c r="C187" s="355">
        <v>245.79</v>
      </c>
      <c r="D187" s="355">
        <v>245.79</v>
      </c>
      <c r="E187" s="355">
        <v>0</v>
      </c>
      <c r="F187" s="355">
        <v>0</v>
      </c>
      <c r="G187" s="355">
        <v>0</v>
      </c>
      <c r="H187" s="337">
        <v>0</v>
      </c>
      <c r="I187" s="48"/>
    </row>
    <row r="188" spans="1:9" ht="15">
      <c r="A188" s="358">
        <v>112900001</v>
      </c>
      <c r="B188" s="354" t="s">
        <v>800</v>
      </c>
      <c r="C188" s="355">
        <v>19819.94</v>
      </c>
      <c r="D188" s="355">
        <v>19819.94</v>
      </c>
      <c r="E188" s="355">
        <v>0</v>
      </c>
      <c r="F188" s="355">
        <v>0</v>
      </c>
      <c r="G188" s="355">
        <v>0</v>
      </c>
      <c r="H188" s="337">
        <v>0</v>
      </c>
      <c r="I188" s="48"/>
    </row>
    <row r="189" spans="1:9" ht="15">
      <c r="A189" s="358">
        <v>112900001</v>
      </c>
      <c r="B189" s="354" t="s">
        <v>801</v>
      </c>
      <c r="C189" s="355">
        <v>99377.63</v>
      </c>
      <c r="D189" s="355">
        <v>99377.63</v>
      </c>
      <c r="E189" s="355">
        <v>0</v>
      </c>
      <c r="F189" s="355">
        <v>0</v>
      </c>
      <c r="G189" s="355">
        <v>0</v>
      </c>
      <c r="H189" s="337">
        <v>0</v>
      </c>
      <c r="I189" s="48"/>
    </row>
    <row r="190" spans="1:9" ht="15">
      <c r="A190" s="358">
        <v>112900001</v>
      </c>
      <c r="B190" s="354" t="s">
        <v>802</v>
      </c>
      <c r="C190" s="355">
        <v>40000</v>
      </c>
      <c r="D190" s="355">
        <v>40000</v>
      </c>
      <c r="E190" s="355">
        <v>0</v>
      </c>
      <c r="F190" s="355">
        <v>0</v>
      </c>
      <c r="G190" s="355">
        <v>0</v>
      </c>
      <c r="H190" s="337">
        <v>0</v>
      </c>
      <c r="I190" s="48"/>
    </row>
    <row r="191" spans="1:9" ht="15">
      <c r="A191" s="358">
        <v>112900001</v>
      </c>
      <c r="B191" s="354" t="s">
        <v>803</v>
      </c>
      <c r="C191" s="355">
        <v>2218.2</v>
      </c>
      <c r="D191" s="355">
        <v>2218.2</v>
      </c>
      <c r="E191" s="355">
        <v>0</v>
      </c>
      <c r="F191" s="355">
        <v>0</v>
      </c>
      <c r="G191" s="355">
        <v>0</v>
      </c>
      <c r="H191" s="337">
        <v>0</v>
      </c>
      <c r="I191" s="48"/>
    </row>
    <row r="192" spans="1:9" ht="15">
      <c r="A192" s="358">
        <v>112900001</v>
      </c>
      <c r="B192" s="354" t="s">
        <v>804</v>
      </c>
      <c r="C192" s="355">
        <v>200</v>
      </c>
      <c r="D192" s="355">
        <v>200</v>
      </c>
      <c r="E192" s="355">
        <v>0</v>
      </c>
      <c r="F192" s="355">
        <v>0</v>
      </c>
      <c r="G192" s="355">
        <v>0</v>
      </c>
      <c r="H192" s="337">
        <v>0</v>
      </c>
      <c r="I192" s="48"/>
    </row>
    <row r="193" spans="1:9" ht="15">
      <c r="A193" s="358">
        <v>112900001</v>
      </c>
      <c r="B193" s="354" t="s">
        <v>805</v>
      </c>
      <c r="C193" s="355">
        <v>28800</v>
      </c>
      <c r="D193" s="355">
        <v>28800</v>
      </c>
      <c r="E193" s="355">
        <v>0</v>
      </c>
      <c r="F193" s="355">
        <v>0</v>
      </c>
      <c r="G193" s="355">
        <v>0</v>
      </c>
      <c r="H193" s="337">
        <v>0</v>
      </c>
      <c r="I193" s="48"/>
    </row>
    <row r="194" spans="1:9" ht="15">
      <c r="A194" s="358">
        <v>112900001</v>
      </c>
      <c r="B194" s="354" t="s">
        <v>806</v>
      </c>
      <c r="C194" s="355">
        <v>68185.88</v>
      </c>
      <c r="D194" s="355">
        <v>68185.88</v>
      </c>
      <c r="E194" s="355">
        <v>0</v>
      </c>
      <c r="F194" s="355">
        <v>0</v>
      </c>
      <c r="G194" s="355">
        <v>0</v>
      </c>
      <c r="H194" s="337">
        <v>0</v>
      </c>
      <c r="I194" s="48"/>
    </row>
    <row r="195" spans="1:9" ht="15">
      <c r="A195" s="358">
        <v>112900001</v>
      </c>
      <c r="B195" s="354" t="s">
        <v>807</v>
      </c>
      <c r="C195" s="355">
        <v>28750</v>
      </c>
      <c r="D195" s="355">
        <v>28750</v>
      </c>
      <c r="E195" s="355">
        <v>0</v>
      </c>
      <c r="F195" s="355">
        <v>0</v>
      </c>
      <c r="G195" s="355">
        <v>0</v>
      </c>
      <c r="H195" s="337">
        <v>0</v>
      </c>
      <c r="I195" s="48"/>
    </row>
    <row r="196" spans="1:9" ht="15">
      <c r="A196" s="358">
        <v>112900001</v>
      </c>
      <c r="B196" s="354" t="s">
        <v>808</v>
      </c>
      <c r="C196" s="355">
        <v>0.01</v>
      </c>
      <c r="D196" s="355">
        <v>0.01</v>
      </c>
      <c r="E196" s="355">
        <v>0</v>
      </c>
      <c r="F196" s="355">
        <v>0</v>
      </c>
      <c r="G196" s="355">
        <v>0</v>
      </c>
      <c r="H196" s="337">
        <v>0</v>
      </c>
      <c r="I196" s="48"/>
    </row>
    <row r="197" spans="1:9" ht="15">
      <c r="A197" s="358">
        <v>112900001</v>
      </c>
      <c r="B197" s="354" t="s">
        <v>809</v>
      </c>
      <c r="C197" s="355">
        <v>7500</v>
      </c>
      <c r="D197" s="355">
        <v>7500</v>
      </c>
      <c r="E197" s="355">
        <v>0</v>
      </c>
      <c r="F197" s="355">
        <v>0</v>
      </c>
      <c r="G197" s="355">
        <v>0</v>
      </c>
      <c r="H197" s="337">
        <v>0</v>
      </c>
      <c r="I197" s="48"/>
    </row>
    <row r="198" spans="1:9" ht="15">
      <c r="A198" s="358">
        <v>112900001</v>
      </c>
      <c r="B198" s="354" t="s">
        <v>810</v>
      </c>
      <c r="C198" s="355">
        <v>10000</v>
      </c>
      <c r="D198" s="355">
        <v>10000</v>
      </c>
      <c r="E198" s="355">
        <v>0</v>
      </c>
      <c r="F198" s="355">
        <v>0</v>
      </c>
      <c r="G198" s="355">
        <v>0</v>
      </c>
      <c r="H198" s="337">
        <v>0</v>
      </c>
      <c r="I198" s="48"/>
    </row>
    <row r="199" spans="1:9" ht="15">
      <c r="A199" s="358">
        <v>112900001</v>
      </c>
      <c r="B199" s="354" t="s">
        <v>811</v>
      </c>
      <c r="C199" s="355">
        <v>35000</v>
      </c>
      <c r="D199" s="355">
        <v>35000</v>
      </c>
      <c r="E199" s="355">
        <v>0</v>
      </c>
      <c r="F199" s="355">
        <v>0</v>
      </c>
      <c r="G199" s="355">
        <v>0</v>
      </c>
      <c r="H199" s="337">
        <v>0</v>
      </c>
      <c r="I199" s="48"/>
    </row>
    <row r="200" spans="1:9" ht="15">
      <c r="A200" s="358">
        <v>112900001</v>
      </c>
      <c r="B200" s="354" t="s">
        <v>812</v>
      </c>
      <c r="C200" s="355">
        <v>5000</v>
      </c>
      <c r="D200" s="355">
        <v>5000</v>
      </c>
      <c r="E200" s="355">
        <v>0</v>
      </c>
      <c r="F200" s="355">
        <v>0</v>
      </c>
      <c r="G200" s="355">
        <v>0</v>
      </c>
      <c r="H200" s="337">
        <v>0</v>
      </c>
      <c r="I200" s="48"/>
    </row>
    <row r="201" spans="1:9" ht="15">
      <c r="A201" s="358">
        <v>112900001</v>
      </c>
      <c r="B201" s="354" t="s">
        <v>813</v>
      </c>
      <c r="C201" s="355">
        <v>1045432.6</v>
      </c>
      <c r="D201" s="355">
        <v>1045432.6</v>
      </c>
      <c r="E201" s="355">
        <v>0</v>
      </c>
      <c r="F201" s="355">
        <v>0</v>
      </c>
      <c r="G201" s="355">
        <v>0</v>
      </c>
      <c r="H201" s="337">
        <v>0</v>
      </c>
      <c r="I201" s="48"/>
    </row>
    <row r="202" spans="1:9" ht="15">
      <c r="A202" s="358">
        <v>112900001</v>
      </c>
      <c r="B202" s="354" t="s">
        <v>814</v>
      </c>
      <c r="C202" s="355">
        <v>63</v>
      </c>
      <c r="D202" s="355">
        <v>63</v>
      </c>
      <c r="E202" s="355">
        <v>0</v>
      </c>
      <c r="F202" s="355">
        <v>0</v>
      </c>
      <c r="G202" s="355">
        <v>0</v>
      </c>
      <c r="H202" s="337">
        <v>0</v>
      </c>
      <c r="I202" s="48"/>
    </row>
    <row r="203" spans="1:9" ht="15">
      <c r="A203" s="358">
        <v>112900001</v>
      </c>
      <c r="B203" s="354" t="s">
        <v>815</v>
      </c>
      <c r="C203" s="355">
        <v>227576.53</v>
      </c>
      <c r="D203" s="355">
        <v>227576.53</v>
      </c>
      <c r="E203" s="355">
        <v>0</v>
      </c>
      <c r="F203" s="355">
        <v>0</v>
      </c>
      <c r="G203" s="355">
        <v>0</v>
      </c>
      <c r="H203" s="337">
        <v>0</v>
      </c>
      <c r="I203" s="48"/>
    </row>
    <row r="204" spans="1:9" ht="15">
      <c r="A204" s="358">
        <v>112900001</v>
      </c>
      <c r="B204" s="354" t="s">
        <v>816</v>
      </c>
      <c r="C204" s="355">
        <v>18.56</v>
      </c>
      <c r="D204" s="355">
        <v>18.56</v>
      </c>
      <c r="E204" s="355">
        <v>0</v>
      </c>
      <c r="F204" s="355">
        <v>0</v>
      </c>
      <c r="G204" s="355">
        <v>0</v>
      </c>
      <c r="H204" s="337">
        <v>0</v>
      </c>
      <c r="I204" s="48"/>
    </row>
    <row r="205" spans="1:9" ht="15">
      <c r="A205" s="358">
        <v>112900001</v>
      </c>
      <c r="B205" s="354" t="s">
        <v>817</v>
      </c>
      <c r="C205" s="355">
        <v>53792.1</v>
      </c>
      <c r="D205" s="355">
        <v>53792.1</v>
      </c>
      <c r="E205" s="355">
        <v>0</v>
      </c>
      <c r="F205" s="355">
        <v>0</v>
      </c>
      <c r="G205" s="355">
        <v>0</v>
      </c>
      <c r="H205" s="337">
        <v>0</v>
      </c>
      <c r="I205" s="48"/>
    </row>
    <row r="206" spans="1:9" ht="15">
      <c r="A206" s="358">
        <v>112900001</v>
      </c>
      <c r="B206" s="354" t="s">
        <v>753</v>
      </c>
      <c r="C206" s="355">
        <v>5220</v>
      </c>
      <c r="D206" s="355">
        <v>5220</v>
      </c>
      <c r="E206" s="355">
        <v>0</v>
      </c>
      <c r="F206" s="355">
        <v>0</v>
      </c>
      <c r="G206" s="355">
        <v>0</v>
      </c>
      <c r="H206" s="337">
        <v>0</v>
      </c>
      <c r="I206" s="48"/>
    </row>
    <row r="207" spans="1:9" ht="15">
      <c r="A207" s="358">
        <v>112900001</v>
      </c>
      <c r="B207" s="354" t="s">
        <v>818</v>
      </c>
      <c r="C207" s="355">
        <v>58464</v>
      </c>
      <c r="D207" s="355">
        <v>58464</v>
      </c>
      <c r="E207" s="355">
        <v>0</v>
      </c>
      <c r="F207" s="355">
        <v>0</v>
      </c>
      <c r="G207" s="355">
        <v>0</v>
      </c>
      <c r="H207" s="337">
        <v>0</v>
      </c>
      <c r="I207" s="48"/>
    </row>
    <row r="208" spans="1:9" ht="15">
      <c r="A208" s="180"/>
      <c r="B208" s="180" t="s">
        <v>55</v>
      </c>
      <c r="C208" s="147">
        <f>SUM(C206:C207)</f>
        <v>63684</v>
      </c>
      <c r="D208" s="303">
        <f>SUM(D142:D207)</f>
        <v>11435763.379999997</v>
      </c>
      <c r="E208" s="147">
        <f>SUM(E142:E207)</f>
        <v>0</v>
      </c>
      <c r="F208" s="147">
        <f>SUM(F142:F207)</f>
        <v>0</v>
      </c>
      <c r="G208" s="147">
        <f>SUM(G142:G207)</f>
        <v>0</v>
      </c>
      <c r="H208" s="147"/>
      <c r="I208" s="346"/>
    </row>
    <row r="211" spans="1:9" ht="11.25">
      <c r="A211" s="10" t="s">
        <v>270</v>
      </c>
      <c r="B211" s="11"/>
      <c r="C211" s="11"/>
      <c r="E211" s="37"/>
      <c r="F211" s="37"/>
      <c r="I211" s="331" t="s">
        <v>58</v>
      </c>
    </row>
    <row r="212" spans="1:6" ht="11.25">
      <c r="A212" s="38"/>
      <c r="B212" s="38"/>
      <c r="C212" s="37"/>
      <c r="D212" s="37"/>
      <c r="E212" s="37"/>
      <c r="F212" s="37"/>
    </row>
    <row r="213" spans="1:9" ht="11.25">
      <c r="A213" s="15" t="s">
        <v>49</v>
      </c>
      <c r="B213" s="16" t="s">
        <v>50</v>
      </c>
      <c r="C213" s="39" t="s">
        <v>59</v>
      </c>
      <c r="D213" s="39" t="s">
        <v>60</v>
      </c>
      <c r="E213" s="39" t="s">
        <v>61</v>
      </c>
      <c r="F213" s="39" t="s">
        <v>62</v>
      </c>
      <c r="G213" s="40" t="s">
        <v>63</v>
      </c>
      <c r="H213" s="16" t="s">
        <v>64</v>
      </c>
      <c r="I213" s="16" t="s">
        <v>65</v>
      </c>
    </row>
    <row r="214" spans="1:9" ht="15">
      <c r="A214" s="358">
        <v>113100001</v>
      </c>
      <c r="B214" s="354" t="s">
        <v>819</v>
      </c>
      <c r="C214" s="355">
        <v>-22500</v>
      </c>
      <c r="D214" s="355">
        <v>-22500</v>
      </c>
      <c r="E214" s="355">
        <v>0</v>
      </c>
      <c r="F214" s="355">
        <v>0</v>
      </c>
      <c r="G214" s="355">
        <v>0</v>
      </c>
      <c r="H214" s="337">
        <v>0</v>
      </c>
      <c r="I214" s="146"/>
    </row>
    <row r="215" spans="1:9" ht="15">
      <c r="A215" s="358">
        <v>113100001</v>
      </c>
      <c r="B215" s="354" t="s">
        <v>820</v>
      </c>
      <c r="C215" s="355">
        <v>87602.1</v>
      </c>
      <c r="D215" s="355">
        <v>87602.1</v>
      </c>
      <c r="E215" s="355">
        <v>0</v>
      </c>
      <c r="F215" s="355">
        <v>0</v>
      </c>
      <c r="G215" s="355">
        <v>0</v>
      </c>
      <c r="H215" s="337">
        <v>0</v>
      </c>
      <c r="I215" s="146"/>
    </row>
    <row r="216" spans="1:9" ht="15">
      <c r="A216" s="358">
        <v>113100001</v>
      </c>
      <c r="B216" s="354" t="s">
        <v>821</v>
      </c>
      <c r="C216" s="355">
        <v>65946</v>
      </c>
      <c r="D216" s="355">
        <v>65946</v>
      </c>
      <c r="E216" s="355">
        <v>0</v>
      </c>
      <c r="F216" s="355">
        <v>0</v>
      </c>
      <c r="G216" s="355">
        <v>0</v>
      </c>
      <c r="H216" s="337">
        <v>0</v>
      </c>
      <c r="I216" s="146"/>
    </row>
    <row r="217" spans="1:9" ht="15">
      <c r="A217" s="358">
        <v>113100001</v>
      </c>
      <c r="B217" s="354" t="s">
        <v>753</v>
      </c>
      <c r="C217" s="355">
        <v>-9860</v>
      </c>
      <c r="D217" s="355">
        <v>-9860</v>
      </c>
      <c r="E217" s="355">
        <v>0</v>
      </c>
      <c r="F217" s="355">
        <v>0</v>
      </c>
      <c r="G217" s="355">
        <v>0</v>
      </c>
      <c r="H217" s="337">
        <v>0</v>
      </c>
      <c r="I217" s="146"/>
    </row>
    <row r="218" spans="1:9" ht="15">
      <c r="A218" s="358">
        <v>113100001</v>
      </c>
      <c r="B218" s="354" t="s">
        <v>822</v>
      </c>
      <c r="C218" s="355">
        <v>295812.52</v>
      </c>
      <c r="D218" s="355">
        <v>295812.52</v>
      </c>
      <c r="E218" s="355">
        <v>0</v>
      </c>
      <c r="F218" s="355">
        <v>0</v>
      </c>
      <c r="G218" s="355">
        <v>0</v>
      </c>
      <c r="H218" s="337">
        <v>0</v>
      </c>
      <c r="I218" s="146"/>
    </row>
    <row r="219" spans="1:9" ht="15">
      <c r="A219" s="419" t="s">
        <v>823</v>
      </c>
      <c r="B219" s="420"/>
      <c r="C219" s="347">
        <v>705958.86</v>
      </c>
      <c r="D219" s="347">
        <f>SUM(D214:D218)</f>
        <v>417000.62</v>
      </c>
      <c r="E219" s="347">
        <f>SUM(E214:E218)</f>
        <v>0</v>
      </c>
      <c r="F219" s="341">
        <v>0</v>
      </c>
      <c r="G219" s="341">
        <v>0</v>
      </c>
      <c r="H219" s="348"/>
      <c r="I219" s="348"/>
    </row>
    <row r="222" spans="1:9" ht="11.25">
      <c r="A222" s="10" t="s">
        <v>271</v>
      </c>
      <c r="B222" s="11"/>
      <c r="C222" s="11"/>
      <c r="E222" s="37"/>
      <c r="F222" s="37"/>
      <c r="I222" s="53" t="s">
        <v>58</v>
      </c>
    </row>
    <row r="223" spans="1:6" ht="11.25">
      <c r="A223" s="38"/>
      <c r="B223" s="38"/>
      <c r="C223" s="37"/>
      <c r="D223" s="37"/>
      <c r="E223" s="37"/>
      <c r="F223" s="37"/>
    </row>
    <row r="224" spans="1:9" ht="11.25">
      <c r="A224" s="15" t="s">
        <v>49</v>
      </c>
      <c r="B224" s="16" t="s">
        <v>50</v>
      </c>
      <c r="C224" s="39" t="s">
        <v>59</v>
      </c>
      <c r="D224" s="39" t="s">
        <v>60</v>
      </c>
      <c r="E224" s="39" t="s">
        <v>61</v>
      </c>
      <c r="F224" s="39" t="s">
        <v>62</v>
      </c>
      <c r="G224" s="40" t="s">
        <v>63</v>
      </c>
      <c r="H224" s="16" t="s">
        <v>64</v>
      </c>
      <c r="I224" s="16" t="s">
        <v>65</v>
      </c>
    </row>
    <row r="225" spans="1:9" ht="15">
      <c r="A225" s="344">
        <v>113200001</v>
      </c>
      <c r="B225" s="336" t="s">
        <v>824</v>
      </c>
      <c r="C225" s="337">
        <v>3500</v>
      </c>
      <c r="D225" s="337">
        <v>3500</v>
      </c>
      <c r="E225" s="337">
        <v>0</v>
      </c>
      <c r="F225" s="337">
        <v>0</v>
      </c>
      <c r="G225" s="337">
        <v>0</v>
      </c>
      <c r="H225" s="146"/>
      <c r="I225" s="146"/>
    </row>
    <row r="226" spans="1:11" ht="15">
      <c r="A226" s="180"/>
      <c r="B226" s="180" t="s">
        <v>55</v>
      </c>
      <c r="C226" s="147">
        <f>SUM(C225:C225)</f>
        <v>3500</v>
      </c>
      <c r="D226" s="303">
        <f>SUM(D225:D225)</f>
        <v>3500</v>
      </c>
      <c r="E226" s="147">
        <f>SUM(E225:E225)</f>
        <v>0</v>
      </c>
      <c r="F226" s="147">
        <f>SUM(F225:F225)</f>
        <v>0</v>
      </c>
      <c r="G226" s="147">
        <f>SUM(G225:G225)</f>
        <v>0</v>
      </c>
      <c r="H226" s="147"/>
      <c r="I226" s="346"/>
      <c r="K226" s="42"/>
    </row>
    <row r="228" spans="1:9" ht="11.25">
      <c r="A228" s="10" t="s">
        <v>272</v>
      </c>
      <c r="B228" s="11"/>
      <c r="E228" s="37"/>
      <c r="F228" s="37"/>
      <c r="I228" s="53" t="s">
        <v>58</v>
      </c>
    </row>
    <row r="229" spans="1:6" ht="11.25">
      <c r="A229" s="38"/>
      <c r="B229" s="38"/>
      <c r="C229" s="37"/>
      <c r="D229" s="37"/>
      <c r="E229" s="37"/>
      <c r="F229" s="37"/>
    </row>
    <row r="230" spans="1:9" ht="11.25">
      <c r="A230" s="15" t="s">
        <v>49</v>
      </c>
      <c r="B230" s="16" t="s">
        <v>50</v>
      </c>
      <c r="C230" s="39" t="s">
        <v>59</v>
      </c>
      <c r="D230" s="39" t="s">
        <v>60</v>
      </c>
      <c r="E230" s="39" t="s">
        <v>61</v>
      </c>
      <c r="F230" s="39" t="s">
        <v>62</v>
      </c>
      <c r="G230" s="40" t="s">
        <v>63</v>
      </c>
      <c r="H230" s="16" t="s">
        <v>64</v>
      </c>
      <c r="I230" s="16" t="s">
        <v>65</v>
      </c>
    </row>
    <row r="231" spans="1:9" ht="11.25">
      <c r="A231" s="167"/>
      <c r="B231" s="167"/>
      <c r="C231" s="143"/>
      <c r="D231" s="144"/>
      <c r="E231" s="144"/>
      <c r="F231" s="144"/>
      <c r="G231" s="144"/>
      <c r="H231" s="146"/>
      <c r="I231" s="146"/>
    </row>
    <row r="232" spans="1:9" ht="11.25">
      <c r="A232" s="167"/>
      <c r="B232" s="167"/>
      <c r="C232" s="143"/>
      <c r="D232" s="144"/>
      <c r="E232" s="144"/>
      <c r="F232" s="144"/>
      <c r="G232" s="144"/>
      <c r="H232" s="146"/>
      <c r="I232" s="146"/>
    </row>
    <row r="233" spans="1:9" ht="11.25">
      <c r="A233" s="180"/>
      <c r="B233" s="180" t="s">
        <v>55</v>
      </c>
      <c r="C233" s="147">
        <f>SUM(C231:C232)</f>
        <v>0</v>
      </c>
      <c r="D233" s="147">
        <f>SUM(D231:D232)</f>
        <v>0</v>
      </c>
      <c r="E233" s="147">
        <f>SUM(E231:E232)</f>
        <v>0</v>
      </c>
      <c r="F233" s="147">
        <f>SUM(F231:F232)</f>
        <v>0</v>
      </c>
      <c r="G233" s="147">
        <f>SUM(G231:G232)</f>
        <v>0</v>
      </c>
      <c r="H233" s="147"/>
      <c r="I233" s="147"/>
    </row>
    <row r="236" spans="1:9" ht="11.25">
      <c r="A236" s="10" t="s">
        <v>273</v>
      </c>
      <c r="B236" s="11"/>
      <c r="E236" s="37"/>
      <c r="F236" s="37"/>
      <c r="I236" s="53" t="s">
        <v>58</v>
      </c>
    </row>
    <row r="237" spans="1:6" ht="11.25">
      <c r="A237" s="38"/>
      <c r="B237" s="38"/>
      <c r="C237" s="37"/>
      <c r="D237" s="37"/>
      <c r="E237" s="37"/>
      <c r="F237" s="37"/>
    </row>
    <row r="238" spans="1:9" ht="11.25">
      <c r="A238" s="15" t="s">
        <v>49</v>
      </c>
      <c r="B238" s="16" t="s">
        <v>50</v>
      </c>
      <c r="C238" s="39" t="s">
        <v>59</v>
      </c>
      <c r="D238" s="39" t="s">
        <v>60</v>
      </c>
      <c r="E238" s="39" t="s">
        <v>61</v>
      </c>
      <c r="F238" s="39" t="s">
        <v>62</v>
      </c>
      <c r="G238" s="40" t="s">
        <v>63</v>
      </c>
      <c r="H238" s="16" t="s">
        <v>64</v>
      </c>
      <c r="I238" s="16" t="s">
        <v>65</v>
      </c>
    </row>
    <row r="239" spans="1:11" ht="15">
      <c r="A239" s="358">
        <v>113400001</v>
      </c>
      <c r="B239" s="354" t="s">
        <v>825</v>
      </c>
      <c r="C239" s="355">
        <v>0.01</v>
      </c>
      <c r="D239" s="355">
        <v>0.01</v>
      </c>
      <c r="E239" s="355">
        <v>0</v>
      </c>
      <c r="F239" s="355">
        <v>0</v>
      </c>
      <c r="G239" s="355">
        <v>0</v>
      </c>
      <c r="H239" s="337">
        <v>0</v>
      </c>
      <c r="I239" s="146"/>
      <c r="K239" s="42"/>
    </row>
    <row r="240" spans="1:11" ht="15">
      <c r="A240" s="358">
        <v>113400001</v>
      </c>
      <c r="B240" s="354" t="s">
        <v>760</v>
      </c>
      <c r="C240" s="355">
        <v>-10.01</v>
      </c>
      <c r="D240" s="355">
        <v>-10.01</v>
      </c>
      <c r="E240" s="355">
        <v>0</v>
      </c>
      <c r="F240" s="355">
        <v>0</v>
      </c>
      <c r="G240" s="355">
        <v>0</v>
      </c>
      <c r="H240" s="337">
        <v>0</v>
      </c>
      <c r="I240" s="146"/>
      <c r="K240" s="42"/>
    </row>
    <row r="241" spans="1:11" ht="15">
      <c r="A241" s="358">
        <v>113400001</v>
      </c>
      <c r="B241" s="354" t="s">
        <v>761</v>
      </c>
      <c r="C241" s="355">
        <v>201913.38</v>
      </c>
      <c r="D241" s="355">
        <v>201913.38</v>
      </c>
      <c r="E241" s="355">
        <v>0</v>
      </c>
      <c r="F241" s="355">
        <v>0</v>
      </c>
      <c r="G241" s="355">
        <v>0</v>
      </c>
      <c r="H241" s="337">
        <v>0</v>
      </c>
      <c r="I241" s="146"/>
      <c r="K241" s="42"/>
    </row>
    <row r="242" spans="1:11" ht="15">
      <c r="A242" s="358">
        <v>113400001</v>
      </c>
      <c r="B242" s="354" t="s">
        <v>826</v>
      </c>
      <c r="C242" s="355">
        <v>1171497.58</v>
      </c>
      <c r="D242" s="355">
        <v>1171497.58</v>
      </c>
      <c r="E242" s="355">
        <v>0</v>
      </c>
      <c r="F242" s="355">
        <v>0</v>
      </c>
      <c r="G242" s="355">
        <v>0</v>
      </c>
      <c r="H242" s="337">
        <v>0</v>
      </c>
      <c r="I242" s="146"/>
      <c r="K242" s="42"/>
    </row>
    <row r="243" spans="1:11" ht="15">
      <c r="A243" s="358">
        <v>113400001</v>
      </c>
      <c r="B243" s="354" t="s">
        <v>762</v>
      </c>
      <c r="C243" s="355">
        <v>538831.85</v>
      </c>
      <c r="D243" s="355">
        <v>538831.85</v>
      </c>
      <c r="E243" s="355">
        <v>0</v>
      </c>
      <c r="F243" s="355">
        <v>0</v>
      </c>
      <c r="G243" s="355">
        <v>0</v>
      </c>
      <c r="H243" s="337">
        <v>0</v>
      </c>
      <c r="I243" s="146"/>
      <c r="K243" s="42"/>
    </row>
    <row r="244" spans="1:11" ht="15">
      <c r="A244" s="358">
        <v>113400001</v>
      </c>
      <c r="B244" s="354" t="s">
        <v>827</v>
      </c>
      <c r="C244" s="355">
        <v>149994.75</v>
      </c>
      <c r="D244" s="355">
        <v>149994.75</v>
      </c>
      <c r="E244" s="355">
        <v>0</v>
      </c>
      <c r="F244" s="355">
        <v>0</v>
      </c>
      <c r="G244" s="355">
        <v>0</v>
      </c>
      <c r="H244" s="337">
        <v>0</v>
      </c>
      <c r="I244" s="146"/>
      <c r="K244" s="42"/>
    </row>
    <row r="245" spans="1:11" ht="15">
      <c r="A245" s="358">
        <v>113400001</v>
      </c>
      <c r="B245" s="354" t="s">
        <v>828</v>
      </c>
      <c r="C245" s="355">
        <v>15201.21</v>
      </c>
      <c r="D245" s="355">
        <v>15201.21</v>
      </c>
      <c r="E245" s="355">
        <v>0</v>
      </c>
      <c r="F245" s="355">
        <v>0</v>
      </c>
      <c r="G245" s="355">
        <v>0</v>
      </c>
      <c r="H245" s="337">
        <v>0</v>
      </c>
      <c r="I245" s="146"/>
      <c r="K245" s="42"/>
    </row>
    <row r="246" spans="1:11" ht="15">
      <c r="A246" s="358">
        <v>113400001</v>
      </c>
      <c r="B246" s="354" t="s">
        <v>829</v>
      </c>
      <c r="C246" s="355">
        <v>-14490.92</v>
      </c>
      <c r="D246" s="355">
        <v>-14490.92</v>
      </c>
      <c r="E246" s="355">
        <v>0</v>
      </c>
      <c r="F246" s="355">
        <v>0</v>
      </c>
      <c r="G246" s="355">
        <v>0</v>
      </c>
      <c r="H246" s="337">
        <v>0</v>
      </c>
      <c r="I246" s="146"/>
      <c r="K246" s="42"/>
    </row>
    <row r="247" spans="1:11" ht="15">
      <c r="A247" s="358">
        <v>113400001</v>
      </c>
      <c r="B247" s="354" t="s">
        <v>763</v>
      </c>
      <c r="C247" s="355">
        <v>31695.59</v>
      </c>
      <c r="D247" s="355">
        <v>31695.59</v>
      </c>
      <c r="E247" s="355">
        <v>0</v>
      </c>
      <c r="F247" s="355">
        <v>0</v>
      </c>
      <c r="G247" s="355">
        <v>0</v>
      </c>
      <c r="H247" s="337">
        <v>0</v>
      </c>
      <c r="I247" s="146"/>
      <c r="K247" s="42"/>
    </row>
    <row r="248" spans="1:11" ht="15">
      <c r="A248" s="358">
        <v>113400001</v>
      </c>
      <c r="B248" s="354" t="s">
        <v>819</v>
      </c>
      <c r="C248" s="355">
        <v>571071.43</v>
      </c>
      <c r="D248" s="355">
        <v>571071.43</v>
      </c>
      <c r="E248" s="355">
        <v>0</v>
      </c>
      <c r="F248" s="355">
        <v>0</v>
      </c>
      <c r="G248" s="355">
        <v>0</v>
      </c>
      <c r="H248" s="337">
        <v>0</v>
      </c>
      <c r="I248" s="146"/>
      <c r="K248" s="42"/>
    </row>
    <row r="249" spans="1:11" ht="15">
      <c r="A249" s="358">
        <v>113400001</v>
      </c>
      <c r="B249" s="354" t="s">
        <v>765</v>
      </c>
      <c r="C249" s="355">
        <v>0</v>
      </c>
      <c r="D249" s="355">
        <v>0</v>
      </c>
      <c r="E249" s="355">
        <v>0</v>
      </c>
      <c r="F249" s="355">
        <v>0</v>
      </c>
      <c r="G249" s="355">
        <v>0</v>
      </c>
      <c r="H249" s="337">
        <v>0</v>
      </c>
      <c r="I249" s="146"/>
      <c r="K249" s="42"/>
    </row>
    <row r="250" spans="1:11" ht="15">
      <c r="A250" s="358">
        <v>113400001</v>
      </c>
      <c r="B250" s="354" t="s">
        <v>830</v>
      </c>
      <c r="C250" s="355">
        <v>141047.92</v>
      </c>
      <c r="D250" s="355">
        <v>141047.92</v>
      </c>
      <c r="E250" s="355">
        <v>0</v>
      </c>
      <c r="F250" s="355">
        <v>0</v>
      </c>
      <c r="G250" s="355">
        <v>0</v>
      </c>
      <c r="H250" s="337">
        <v>0</v>
      </c>
      <c r="I250" s="146"/>
      <c r="K250" s="42"/>
    </row>
    <row r="251" spans="1:11" ht="15">
      <c r="A251" s="358">
        <v>113400001</v>
      </c>
      <c r="B251" s="354" t="s">
        <v>831</v>
      </c>
      <c r="C251" s="355">
        <v>-0.49</v>
      </c>
      <c r="D251" s="355">
        <v>-0.49</v>
      </c>
      <c r="E251" s="355">
        <v>0</v>
      </c>
      <c r="F251" s="355">
        <v>0</v>
      </c>
      <c r="G251" s="355">
        <v>0</v>
      </c>
      <c r="H251" s="337">
        <v>0</v>
      </c>
      <c r="I251" s="146"/>
      <c r="K251" s="42"/>
    </row>
    <row r="252" spans="1:11" ht="15">
      <c r="A252" s="358">
        <v>113400001</v>
      </c>
      <c r="B252" s="354" t="s">
        <v>832</v>
      </c>
      <c r="C252" s="355">
        <v>0</v>
      </c>
      <c r="D252" s="355">
        <v>0</v>
      </c>
      <c r="E252" s="355">
        <v>0</v>
      </c>
      <c r="F252" s="355">
        <v>0</v>
      </c>
      <c r="G252" s="355">
        <v>0</v>
      </c>
      <c r="H252" s="337"/>
      <c r="I252" s="146"/>
      <c r="K252" s="42"/>
    </row>
    <row r="253" spans="1:11" ht="15">
      <c r="A253" s="358">
        <v>113400001</v>
      </c>
      <c r="B253" s="354" t="s">
        <v>836</v>
      </c>
      <c r="C253" s="355">
        <v>254853</v>
      </c>
      <c r="D253" s="355">
        <v>254853</v>
      </c>
      <c r="E253" s="355">
        <v>0</v>
      </c>
      <c r="F253" s="355">
        <v>0</v>
      </c>
      <c r="G253" s="355">
        <v>0</v>
      </c>
      <c r="H253" s="337">
        <v>0</v>
      </c>
      <c r="I253" s="146"/>
      <c r="K253" s="42"/>
    </row>
    <row r="254" spans="1:9" ht="15">
      <c r="A254" s="180"/>
      <c r="B254" s="180" t="s">
        <v>55</v>
      </c>
      <c r="C254" s="147">
        <f>SUM(C239:C253)</f>
        <v>3061605.3</v>
      </c>
      <c r="D254" s="303">
        <f>SUM(D239:D253)</f>
        <v>3061605.3</v>
      </c>
      <c r="E254" s="147">
        <f>SUM(E239:E253)</f>
        <v>0</v>
      </c>
      <c r="F254" s="147">
        <f>SUM(F239:F253)</f>
        <v>0</v>
      </c>
      <c r="G254" s="147">
        <f>SUM(G239:G253)</f>
        <v>0</v>
      </c>
      <c r="H254" s="147"/>
      <c r="I254" s="147"/>
    </row>
    <row r="257" spans="1:9" ht="11.25">
      <c r="A257" s="10" t="s">
        <v>274</v>
      </c>
      <c r="B257" s="11"/>
      <c r="E257" s="37"/>
      <c r="F257" s="37"/>
      <c r="I257" s="331" t="s">
        <v>58</v>
      </c>
    </row>
    <row r="258" spans="1:6" ht="11.25">
      <c r="A258" s="38"/>
      <c r="B258" s="38"/>
      <c r="C258" s="37"/>
      <c r="D258" s="37"/>
      <c r="E258" s="37"/>
      <c r="F258" s="37"/>
    </row>
    <row r="259" spans="1:9" ht="11.25">
      <c r="A259" s="15" t="s">
        <v>49</v>
      </c>
      <c r="B259" s="16" t="s">
        <v>50</v>
      </c>
      <c r="C259" s="39" t="s">
        <v>59</v>
      </c>
      <c r="D259" s="39" t="s">
        <v>60</v>
      </c>
      <c r="E259" s="39" t="s">
        <v>61</v>
      </c>
      <c r="F259" s="39" t="s">
        <v>62</v>
      </c>
      <c r="G259" s="40" t="s">
        <v>63</v>
      </c>
      <c r="H259" s="16" t="s">
        <v>64</v>
      </c>
      <c r="I259" s="343" t="s">
        <v>65</v>
      </c>
    </row>
    <row r="260" spans="1:9" ht="11.25">
      <c r="A260" s="167"/>
      <c r="B260" s="167"/>
      <c r="C260" s="143"/>
      <c r="D260" s="144"/>
      <c r="E260" s="144"/>
      <c r="F260" s="144"/>
      <c r="G260" s="144"/>
      <c r="H260" s="146"/>
      <c r="I260" s="345"/>
    </row>
    <row r="261" spans="1:9" ht="11.25">
      <c r="A261" s="167"/>
      <c r="B261" s="167"/>
      <c r="C261" s="143"/>
      <c r="D261" s="144"/>
      <c r="E261" s="144"/>
      <c r="F261" s="144"/>
      <c r="G261" s="144"/>
      <c r="H261" s="146"/>
      <c r="I261" s="345"/>
    </row>
    <row r="262" spans="1:9" ht="11.25">
      <c r="A262" s="180"/>
      <c r="B262" s="180" t="s">
        <v>55</v>
      </c>
      <c r="C262" s="147">
        <f>SUM(C260:C261)</f>
        <v>0</v>
      </c>
      <c r="D262" s="147">
        <f>SUM(D260:D261)</f>
        <v>0</v>
      </c>
      <c r="E262" s="147">
        <f>SUM(E260:E261)</f>
        <v>0</v>
      </c>
      <c r="F262" s="147">
        <f>SUM(F260:F261)</f>
        <v>0</v>
      </c>
      <c r="G262" s="147">
        <f>SUM(G260:G261)</f>
        <v>0</v>
      </c>
      <c r="H262" s="147"/>
      <c r="I262" s="346"/>
    </row>
    <row r="265" ht="15">
      <c r="D265" s="349"/>
    </row>
    <row r="343" spans="1:8" ht="11.25">
      <c r="A343" s="41"/>
      <c r="B343" s="41"/>
      <c r="C343" s="42"/>
      <c r="D343" s="42"/>
      <c r="E343" s="42"/>
      <c r="F343" s="42"/>
      <c r="G343" s="42"/>
      <c r="H343" s="41"/>
    </row>
    <row r="344" spans="1:4" ht="11.25">
      <c r="A344" s="268"/>
      <c r="B344" s="269"/>
      <c r="D344" s="290"/>
    </row>
    <row r="345" spans="1:4" ht="11.25">
      <c r="A345" s="268"/>
      <c r="B345" s="269"/>
      <c r="D345" s="290"/>
    </row>
    <row r="346" spans="1:4" ht="11.25">
      <c r="A346" s="268"/>
      <c r="B346" s="269"/>
      <c r="D346" s="290"/>
    </row>
    <row r="347" spans="1:4" ht="11.25">
      <c r="A347" s="268"/>
      <c r="B347" s="269"/>
      <c r="D347" s="290"/>
    </row>
    <row r="348" spans="1:4" ht="11.25">
      <c r="A348" s="268"/>
      <c r="B348" s="269"/>
      <c r="D348" s="290"/>
    </row>
  </sheetData>
  <sheetProtection password="EAC2" sheet="1"/>
  <mergeCells count="4">
    <mergeCell ref="A95:B95"/>
    <mergeCell ref="A118:B118"/>
    <mergeCell ref="A123:B123"/>
    <mergeCell ref="A219:B219"/>
  </mergeCells>
  <dataValidations count="9">
    <dataValidation allowBlank="1" showInputMessage="1" showErrorMessage="1" prompt="Indicar si el deudor ya sobrepasó el plazo estipulado para pago, 90, 180 o 365 días." sqref="I6:I85 I128 I213 I224 I230 I238 I259 I120 I141 I135"/>
    <dataValidation allowBlank="1" showInputMessage="1" showErrorMessage="1" prompt="Informar sobre caraterísticas cualitativas de la cuenta, ejemplo: acciones implementadas para su recuperación, causas de la demora en su recuperación." sqref="H6:H85 H128 H213 H224 H230 H238 H259 H120 H141 H135"/>
    <dataValidation allowBlank="1" showInputMessage="1" showErrorMessage="1" prompt="Importe de la cuentas por cobrar con vencimiento mayor a 365 días." sqref="G6:G85 G128 G213 G224 G230 G238 G259 G120 G141 G135"/>
    <dataValidation allowBlank="1" showInputMessage="1" showErrorMessage="1" prompt="Importe de la cuentas por cobrar con fecha de vencimiento de 181 a 365 días." sqref="F6:F85 F128 F213 F224 F230 F238 F259 F120 F141 F135"/>
    <dataValidation allowBlank="1" showInputMessage="1" showErrorMessage="1" prompt="Importe de la cuentas por cobrar con fecha de vencimiento de 91 a 180 días." sqref="E6:E85 E128 E213 E224 E230 E238 E259 E120 E141 E135"/>
    <dataValidation allowBlank="1" showInputMessage="1" showErrorMessage="1" prompt="Importe de la cuentas por cobrar con fecha de vencimiento de 1 a 90 días." sqref="D6:D85 D128 D213 D224 D230 D238 D259 D120 D141 D135"/>
    <dataValidation allowBlank="1" showInputMessage="1" showErrorMessage="1" prompt="Corresponde al nombre o descripción de la cuenta de acuerdo al Plan de Cuentas emitido por el CONAC." sqref="B6:B85 B128 B213 B224 B230 B238 B259 B120 B141 B135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6:C85 C128 C213 C224 C230 C238 C259 C120 C141 C135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6:A85 A128 A213 A224 A230 A238 A259 A120 A141 A13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23"/>
  <sheetViews>
    <sheetView zoomScaleSheetLayoutView="100" zoomScalePageLayoutView="0" workbookViewId="0" topLeftCell="A1">
      <selection activeCell="B28" sqref="B2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46</v>
      </c>
      <c r="B1" s="3"/>
      <c r="D1" s="7"/>
    </row>
    <row r="2" spans="1:2" ht="11.25">
      <c r="A2" s="3" t="s">
        <v>254</v>
      </c>
      <c r="B2" s="3"/>
    </row>
    <row r="5" spans="1:4" s="35" customFormat="1" ht="11.25" customHeight="1">
      <c r="A5" s="33" t="s">
        <v>66</v>
      </c>
      <c r="B5" s="271"/>
      <c r="C5" s="43"/>
      <c r="D5" s="276" t="s">
        <v>67</v>
      </c>
    </row>
    <row r="6" spans="1:4" ht="11.25">
      <c r="A6" s="44"/>
      <c r="B6" s="44"/>
      <c r="C6" s="45"/>
      <c r="D6" s="46"/>
    </row>
    <row r="7" spans="1:4" ht="15" customHeight="1">
      <c r="A7" s="15" t="s">
        <v>49</v>
      </c>
      <c r="B7" s="16" t="s">
        <v>50</v>
      </c>
      <c r="C7" s="215" t="s">
        <v>51</v>
      </c>
      <c r="D7" s="47" t="s">
        <v>68</v>
      </c>
    </row>
    <row r="8" spans="1:4" ht="11.25">
      <c r="A8" s="167"/>
      <c r="B8" s="146"/>
      <c r="C8" s="144"/>
      <c r="D8" s="146"/>
    </row>
    <row r="9" spans="1:4" ht="11.25">
      <c r="A9" s="167"/>
      <c r="B9" s="146"/>
      <c r="C9" s="144"/>
      <c r="D9" s="146"/>
    </row>
    <row r="10" spans="1:4" ht="11.25">
      <c r="A10" s="167"/>
      <c r="B10" s="146"/>
      <c r="C10" s="144"/>
      <c r="D10" s="146"/>
    </row>
    <row r="11" spans="1:4" ht="11.25">
      <c r="A11" s="167"/>
      <c r="B11" s="146"/>
      <c r="C11" s="144"/>
      <c r="D11" s="146"/>
    </row>
    <row r="12" spans="1:4" ht="11.25">
      <c r="A12" s="167"/>
      <c r="B12" s="146"/>
      <c r="C12" s="144"/>
      <c r="D12" s="146"/>
    </row>
    <row r="13" spans="1:4" ht="11.25">
      <c r="A13" s="181"/>
      <c r="B13" s="181" t="s">
        <v>55</v>
      </c>
      <c r="C13" s="151">
        <f>SUM(C8:C12)</f>
        <v>0</v>
      </c>
      <c r="D13" s="182"/>
    </row>
    <row r="14" spans="1:4" ht="11.25">
      <c r="A14" s="166"/>
      <c r="B14" s="166"/>
      <c r="C14" s="174"/>
      <c r="D14" s="166"/>
    </row>
    <row r="15" spans="1:4" ht="11.25">
      <c r="A15" s="166"/>
      <c r="B15" s="166"/>
      <c r="C15" s="174"/>
      <c r="D15" s="166"/>
    </row>
    <row r="16" spans="1:4" s="35" customFormat="1" ht="11.25" customHeight="1">
      <c r="A16" s="33" t="s">
        <v>69</v>
      </c>
      <c r="B16" s="166"/>
      <c r="C16" s="43"/>
      <c r="D16" s="276" t="s">
        <v>67</v>
      </c>
    </row>
    <row r="17" spans="1:4" ht="11.25">
      <c r="A17" s="44"/>
      <c r="B17" s="44"/>
      <c r="C17" s="45"/>
      <c r="D17" s="46"/>
    </row>
    <row r="18" spans="1:4" ht="15" customHeight="1">
      <c r="A18" s="15" t="s">
        <v>49</v>
      </c>
      <c r="B18" s="16" t="s">
        <v>50</v>
      </c>
      <c r="C18" s="215" t="s">
        <v>51</v>
      </c>
      <c r="D18" s="47" t="s">
        <v>68</v>
      </c>
    </row>
    <row r="19" spans="1:4" ht="11.25">
      <c r="A19" s="172"/>
      <c r="B19" s="179"/>
      <c r="C19" s="144"/>
      <c r="D19" s="146"/>
    </row>
    <row r="20" spans="1:4" ht="11.25">
      <c r="A20" s="172"/>
      <c r="B20" s="179"/>
      <c r="C20" s="144"/>
      <c r="D20" s="146"/>
    </row>
    <row r="21" spans="1:4" ht="11.25">
      <c r="A21" s="157"/>
      <c r="B21" s="157" t="s">
        <v>55</v>
      </c>
      <c r="C21" s="150">
        <f>SUM(C19:C20)</f>
        <v>0</v>
      </c>
      <c r="D21" s="182"/>
    </row>
    <row r="23" ht="11.25">
      <c r="B23" s="8">
        <f>+UPPER(B14)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0"/>
  <sheetViews>
    <sheetView zoomScaleSheetLayoutView="100" zoomScalePageLayoutView="0" workbookViewId="0" topLeftCell="A1">
      <selection activeCell="C34" sqref="C34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7" width="22.7109375" style="8" customWidth="1"/>
    <col min="8" max="16384" width="11.421875" style="8" customWidth="1"/>
  </cols>
  <sheetData>
    <row r="1" spans="1:7" s="35" customFormat="1" ht="11.25" customHeight="1">
      <c r="A1" s="49" t="s">
        <v>46</v>
      </c>
      <c r="B1" s="49"/>
      <c r="C1" s="49"/>
      <c r="D1" s="49"/>
      <c r="E1" s="49"/>
      <c r="F1" s="49"/>
      <c r="G1" s="50"/>
    </row>
    <row r="2" spans="1:7" s="35" customFormat="1" ht="11.25" customHeight="1">
      <c r="A2" s="49" t="s">
        <v>254</v>
      </c>
      <c r="B2" s="49"/>
      <c r="C2" s="49"/>
      <c r="D2" s="49"/>
      <c r="E2" s="49"/>
      <c r="F2" s="49"/>
      <c r="G2" s="49"/>
    </row>
    <row r="5" spans="1:7" ht="11.25" customHeight="1">
      <c r="A5" s="10" t="s">
        <v>70</v>
      </c>
      <c r="B5" s="10"/>
      <c r="C5" s="271"/>
      <c r="G5" s="12" t="s">
        <v>71</v>
      </c>
    </row>
    <row r="6" spans="1:7" ht="11.25">
      <c r="A6" s="421"/>
      <c r="B6" s="421"/>
      <c r="C6" s="421"/>
      <c r="D6" s="421"/>
      <c r="E6" s="421"/>
      <c r="F6" s="421"/>
      <c r="G6" s="421"/>
    </row>
    <row r="7" spans="1:7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8" t="s">
        <v>72</v>
      </c>
      <c r="F7" s="16" t="s">
        <v>73</v>
      </c>
      <c r="G7" s="16" t="s">
        <v>74</v>
      </c>
    </row>
    <row r="8" spans="1:7" ht="11.25">
      <c r="A8" s="183"/>
      <c r="B8" s="183"/>
      <c r="C8" s="143"/>
      <c r="D8" s="184"/>
      <c r="E8" s="185"/>
      <c r="F8" s="183"/>
      <c r="G8" s="183"/>
    </row>
    <row r="9" spans="1:7" ht="11.25">
      <c r="A9" s="183"/>
      <c r="B9" s="183"/>
      <c r="C9" s="143"/>
      <c r="D9" s="185"/>
      <c r="E9" s="185"/>
      <c r="F9" s="183"/>
      <c r="G9" s="183"/>
    </row>
    <row r="10" spans="1:7" ht="11.25">
      <c r="A10" s="180"/>
      <c r="B10" s="180" t="s">
        <v>55</v>
      </c>
      <c r="C10" s="147">
        <f>SUM(C8:C9)</f>
        <v>0</v>
      </c>
      <c r="D10" s="180"/>
      <c r="E10" s="180"/>
      <c r="F10" s="180"/>
      <c r="G10" s="180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E10"/>
  <sheetViews>
    <sheetView zoomScaleSheetLayoutView="100" zoomScalePageLayoutView="0" workbookViewId="0" topLeftCell="A1">
      <selection activeCell="C25" sqref="C2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16384" width="11.421875" style="8" customWidth="1"/>
  </cols>
  <sheetData>
    <row r="1" spans="1:5" ht="11.25">
      <c r="A1" s="3" t="s">
        <v>46</v>
      </c>
      <c r="B1" s="3"/>
      <c r="C1" s="3"/>
      <c r="D1" s="3"/>
      <c r="E1" s="7"/>
    </row>
    <row r="2" spans="1:5" ht="11.25">
      <c r="A2" s="3" t="s">
        <v>254</v>
      </c>
      <c r="B2" s="3"/>
      <c r="C2" s="3"/>
      <c r="D2" s="3"/>
      <c r="E2" s="3"/>
    </row>
    <row r="5" spans="1:5" ht="11.25" customHeight="1">
      <c r="A5" s="10" t="s">
        <v>75</v>
      </c>
      <c r="B5" s="10"/>
      <c r="E5" s="12" t="s">
        <v>76</v>
      </c>
    </row>
    <row r="6" spans="1:5" ht="11.25">
      <c r="A6" s="421"/>
      <c r="B6" s="421"/>
      <c r="C6" s="421"/>
      <c r="D6" s="421"/>
      <c r="E6" s="421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6" t="s">
        <v>77</v>
      </c>
    </row>
    <row r="8" spans="1:5" s="251" customFormat="1" ht="11.25" customHeight="1">
      <c r="A8" s="184"/>
      <c r="B8" s="184"/>
      <c r="C8" s="177"/>
      <c r="D8" s="184"/>
      <c r="E8" s="184"/>
    </row>
    <row r="9" spans="1:5" ht="11.25">
      <c r="A9" s="184"/>
      <c r="B9" s="184"/>
      <c r="C9" s="177"/>
      <c r="D9" s="184"/>
      <c r="E9" s="184"/>
    </row>
    <row r="10" spans="1:5" ht="11.25">
      <c r="A10" s="157"/>
      <c r="B10" s="157" t="s">
        <v>55</v>
      </c>
      <c r="C10" s="178">
        <f>SUM(C8:C9)</f>
        <v>0</v>
      </c>
      <c r="D10" s="157"/>
      <c r="E10" s="157"/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89"/>
  <sheetViews>
    <sheetView zoomScaleSheetLayoutView="100" zoomScalePageLayoutView="0" workbookViewId="0" topLeftCell="A1">
      <selection activeCell="B97" sqref="B97"/>
    </sheetView>
  </sheetViews>
  <sheetFormatPr defaultColWidth="11.421875" defaultRowHeight="15"/>
  <cols>
    <col min="1" max="1" width="20.7109375" style="8" customWidth="1"/>
    <col min="2" max="2" width="41.574218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>
      <c r="A1" s="3" t="s">
        <v>46</v>
      </c>
      <c r="B1" s="3"/>
      <c r="C1" s="4"/>
      <c r="D1" s="4"/>
      <c r="E1" s="4"/>
      <c r="F1" s="7"/>
    </row>
    <row r="2" spans="1:6" ht="11.25">
      <c r="A2" s="3" t="s">
        <v>254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10" t="s">
        <v>78</v>
      </c>
      <c r="B5" s="10"/>
      <c r="C5" s="52"/>
      <c r="D5" s="52"/>
      <c r="E5" s="52"/>
      <c r="F5" s="53" t="s">
        <v>79</v>
      </c>
    </row>
    <row r="6" spans="1:6" ht="11.25">
      <c r="A6" s="54"/>
      <c r="B6" s="54"/>
      <c r="C6" s="52"/>
      <c r="D6" s="55"/>
      <c r="E6" s="55"/>
      <c r="F6" s="56"/>
    </row>
    <row r="7" spans="1:6" ht="15" customHeight="1">
      <c r="A7" s="15" t="s">
        <v>49</v>
      </c>
      <c r="B7" s="16" t="s">
        <v>50</v>
      </c>
      <c r="C7" s="301" t="s">
        <v>80</v>
      </c>
      <c r="D7" s="301" t="s">
        <v>81</v>
      </c>
      <c r="E7" s="301" t="s">
        <v>82</v>
      </c>
      <c r="F7" s="58" t="s">
        <v>83</v>
      </c>
    </row>
    <row r="8" spans="1:6" ht="15">
      <c r="A8" s="294">
        <v>123105811</v>
      </c>
      <c r="B8" s="300" t="s">
        <v>355</v>
      </c>
      <c r="C8" s="297">
        <v>509000</v>
      </c>
      <c r="D8" s="297">
        <v>659000</v>
      </c>
      <c r="E8" s="297">
        <v>150000</v>
      </c>
      <c r="F8" s="143"/>
    </row>
    <row r="9" spans="1:6" s="289" customFormat="1" ht="15">
      <c r="A9" s="294">
        <v>123526121</v>
      </c>
      <c r="B9" s="300" t="s">
        <v>356</v>
      </c>
      <c r="C9" s="297">
        <v>9484220.91</v>
      </c>
      <c r="D9" s="297">
        <v>9484220.91</v>
      </c>
      <c r="E9" s="297">
        <v>0</v>
      </c>
      <c r="F9" s="143"/>
    </row>
    <row r="10" spans="1:6" s="289" customFormat="1" ht="15">
      <c r="A10" s="294">
        <v>123536131</v>
      </c>
      <c r="B10" s="300" t="s">
        <v>357</v>
      </c>
      <c r="C10" s="297">
        <v>6964584.67</v>
      </c>
      <c r="D10" s="297">
        <v>6964584.67</v>
      </c>
      <c r="E10" s="297">
        <v>0</v>
      </c>
      <c r="F10" s="143"/>
    </row>
    <row r="11" spans="1:6" s="289" customFormat="1" ht="15">
      <c r="A11" s="294">
        <v>123546141</v>
      </c>
      <c r="B11" s="300" t="s">
        <v>358</v>
      </c>
      <c r="C11" s="297">
        <v>8370591.03</v>
      </c>
      <c r="D11" s="297">
        <v>8370591.03</v>
      </c>
      <c r="E11" s="297">
        <v>0</v>
      </c>
      <c r="F11" s="143"/>
    </row>
    <row r="12" spans="1:6" s="289" customFormat="1" ht="15">
      <c r="A12" s="294">
        <v>123556151</v>
      </c>
      <c r="B12" s="300" t="s">
        <v>359</v>
      </c>
      <c r="C12" s="297">
        <v>3913785.14</v>
      </c>
      <c r="D12" s="297">
        <v>3913785.14</v>
      </c>
      <c r="E12" s="297">
        <v>0</v>
      </c>
      <c r="F12" s="143"/>
    </row>
    <row r="13" spans="1:6" s="289" customFormat="1" ht="15">
      <c r="A13" s="294">
        <v>123566161</v>
      </c>
      <c r="B13" s="300" t="s">
        <v>360</v>
      </c>
      <c r="C13" s="297">
        <v>12858184.05</v>
      </c>
      <c r="D13" s="297">
        <v>55405064.77</v>
      </c>
      <c r="E13" s="297">
        <v>42546880.72</v>
      </c>
      <c r="F13" s="143"/>
    </row>
    <row r="14" spans="1:6" s="289" customFormat="1" ht="15">
      <c r="A14" s="294">
        <v>123626221</v>
      </c>
      <c r="B14" s="300" t="s">
        <v>356</v>
      </c>
      <c r="C14" s="297">
        <v>111217.68</v>
      </c>
      <c r="D14" s="297">
        <v>111217.68</v>
      </c>
      <c r="E14" s="297">
        <v>0</v>
      </c>
      <c r="F14" s="143"/>
    </row>
    <row r="15" spans="1:6" s="221" customFormat="1" ht="15">
      <c r="A15" s="294">
        <v>123696291</v>
      </c>
      <c r="B15" s="300" t="s">
        <v>361</v>
      </c>
      <c r="C15" s="297">
        <v>0</v>
      </c>
      <c r="D15" s="297">
        <v>105085.2</v>
      </c>
      <c r="E15" s="297">
        <v>105085.2</v>
      </c>
      <c r="F15" s="143"/>
    </row>
    <row r="16" spans="1:6" ht="15">
      <c r="A16" s="180"/>
      <c r="B16" s="302" t="s">
        <v>84</v>
      </c>
      <c r="C16" s="303">
        <f>SUM(C8:C15)</f>
        <v>42211583.48</v>
      </c>
      <c r="D16" s="303">
        <f>SUM(D8:D15)</f>
        <v>85013549.40000002</v>
      </c>
      <c r="E16" s="303">
        <f>SUM(E8:E15)</f>
        <v>42801965.92</v>
      </c>
      <c r="F16" s="147"/>
    </row>
    <row r="17" spans="1:6" ht="11.25">
      <c r="A17" s="166"/>
      <c r="B17" s="166"/>
      <c r="C17" s="174"/>
      <c r="D17" s="174"/>
      <c r="E17" s="174"/>
      <c r="F17" s="166"/>
    </row>
    <row r="18" spans="1:6" ht="11.25">
      <c r="A18" s="166"/>
      <c r="B18" s="166"/>
      <c r="C18" s="174"/>
      <c r="D18" s="174"/>
      <c r="E18" s="174"/>
      <c r="F18" s="166"/>
    </row>
    <row r="19" spans="1:6" ht="11.25" customHeight="1">
      <c r="A19" s="10" t="s">
        <v>85</v>
      </c>
      <c r="B19" s="166"/>
      <c r="C19" s="52"/>
      <c r="D19" s="52"/>
      <c r="E19" s="52"/>
      <c r="F19" s="53" t="s">
        <v>79</v>
      </c>
    </row>
    <row r="20" spans="1:3" ht="12.75" customHeight="1">
      <c r="A20" s="44"/>
      <c r="B20" s="44"/>
      <c r="C20" s="22"/>
    </row>
    <row r="21" spans="1:6" ht="15" customHeight="1">
      <c r="A21" s="15" t="s">
        <v>49</v>
      </c>
      <c r="B21" s="16" t="s">
        <v>50</v>
      </c>
      <c r="C21" s="301" t="s">
        <v>80</v>
      </c>
      <c r="D21" s="301" t="s">
        <v>81</v>
      </c>
      <c r="E21" s="301" t="s">
        <v>82</v>
      </c>
      <c r="F21" s="58" t="s">
        <v>83</v>
      </c>
    </row>
    <row r="22" spans="1:6" ht="15">
      <c r="A22" s="294">
        <v>124115111</v>
      </c>
      <c r="B22" s="304" t="s">
        <v>362</v>
      </c>
      <c r="C22" s="297">
        <v>764650.11</v>
      </c>
      <c r="D22" s="297">
        <v>846307.02</v>
      </c>
      <c r="E22" s="297">
        <v>81656.91</v>
      </c>
      <c r="F22" s="146"/>
    </row>
    <row r="23" spans="1:6" s="289" customFormat="1" ht="15">
      <c r="A23" s="294">
        <v>124125121</v>
      </c>
      <c r="B23" s="304" t="s">
        <v>363</v>
      </c>
      <c r="C23" s="297">
        <v>204124.8</v>
      </c>
      <c r="D23" s="297">
        <v>208624.8</v>
      </c>
      <c r="E23" s="297">
        <v>4500</v>
      </c>
      <c r="F23" s="146"/>
    </row>
    <row r="24" spans="1:6" s="289" customFormat="1" ht="15">
      <c r="A24" s="294">
        <v>124135151</v>
      </c>
      <c r="B24" s="304" t="s">
        <v>364</v>
      </c>
      <c r="C24" s="297">
        <v>2658496.98</v>
      </c>
      <c r="D24" s="297">
        <v>2956696.98</v>
      </c>
      <c r="E24" s="297">
        <v>298200</v>
      </c>
      <c r="F24" s="146"/>
    </row>
    <row r="25" spans="1:6" s="289" customFormat="1" ht="15">
      <c r="A25" s="294">
        <v>124195191</v>
      </c>
      <c r="B25" s="304" t="s">
        <v>365</v>
      </c>
      <c r="C25" s="297">
        <v>48237</v>
      </c>
      <c r="D25" s="297">
        <v>96904.18</v>
      </c>
      <c r="E25" s="297">
        <v>48667.18</v>
      </c>
      <c r="F25" s="146"/>
    </row>
    <row r="26" spans="1:6" s="289" customFormat="1" ht="15">
      <c r="A26" s="294">
        <v>124215211</v>
      </c>
      <c r="B26" s="304" t="s">
        <v>366</v>
      </c>
      <c r="C26" s="297">
        <v>169090.84</v>
      </c>
      <c r="D26" s="297">
        <v>169090.84</v>
      </c>
      <c r="E26" s="297">
        <v>0</v>
      </c>
      <c r="F26" s="146"/>
    </row>
    <row r="27" spans="1:6" s="289" customFormat="1" ht="15">
      <c r="A27" s="294">
        <v>124235231</v>
      </c>
      <c r="B27" s="304" t="s">
        <v>367</v>
      </c>
      <c r="C27" s="297">
        <v>330054.74</v>
      </c>
      <c r="D27" s="297">
        <v>342648.74</v>
      </c>
      <c r="E27" s="297">
        <v>12594</v>
      </c>
      <c r="F27" s="146"/>
    </row>
    <row r="28" spans="1:6" s="289" customFormat="1" ht="15">
      <c r="A28" s="294">
        <v>124415411</v>
      </c>
      <c r="B28" s="304" t="s">
        <v>368</v>
      </c>
      <c r="C28" s="297">
        <v>13556128.32</v>
      </c>
      <c r="D28" s="297">
        <v>13958028.32</v>
      </c>
      <c r="E28" s="297">
        <v>401900</v>
      </c>
      <c r="F28" s="146"/>
    </row>
    <row r="29" spans="1:6" s="289" customFormat="1" ht="15">
      <c r="A29" s="294">
        <v>124425421</v>
      </c>
      <c r="B29" s="304" t="s">
        <v>369</v>
      </c>
      <c r="C29" s="297">
        <v>138325</v>
      </c>
      <c r="D29" s="297">
        <v>138325</v>
      </c>
      <c r="E29" s="297">
        <v>0</v>
      </c>
      <c r="F29" s="146"/>
    </row>
    <row r="30" spans="1:6" s="289" customFormat="1" ht="15">
      <c r="A30" s="294">
        <v>124495491</v>
      </c>
      <c r="B30" s="304" t="s">
        <v>370</v>
      </c>
      <c r="C30" s="297">
        <v>87600</v>
      </c>
      <c r="D30" s="297">
        <v>101399</v>
      </c>
      <c r="E30" s="297">
        <v>13799</v>
      </c>
      <c r="F30" s="146"/>
    </row>
    <row r="31" spans="1:6" s="289" customFormat="1" ht="15">
      <c r="A31" s="294">
        <v>124625621</v>
      </c>
      <c r="B31" s="304" t="s">
        <v>371</v>
      </c>
      <c r="C31" s="297">
        <v>7770</v>
      </c>
      <c r="D31" s="297">
        <v>7770</v>
      </c>
      <c r="E31" s="297">
        <v>0</v>
      </c>
      <c r="F31" s="146"/>
    </row>
    <row r="32" spans="1:6" s="289" customFormat="1" ht="15">
      <c r="A32" s="294">
        <v>124635631</v>
      </c>
      <c r="B32" s="304" t="s">
        <v>372</v>
      </c>
      <c r="C32" s="297">
        <v>3484204</v>
      </c>
      <c r="D32" s="297">
        <v>3508506</v>
      </c>
      <c r="E32" s="297">
        <v>24302</v>
      </c>
      <c r="F32" s="146"/>
    </row>
    <row r="33" spans="1:6" s="289" customFormat="1" ht="15">
      <c r="A33" s="294">
        <v>124645641</v>
      </c>
      <c r="B33" s="304" t="s">
        <v>373</v>
      </c>
      <c r="C33" s="297">
        <v>25754.94</v>
      </c>
      <c r="D33" s="297">
        <v>25754.94</v>
      </c>
      <c r="E33" s="297">
        <v>0</v>
      </c>
      <c r="F33" s="146"/>
    </row>
    <row r="34" spans="1:6" s="289" customFormat="1" ht="15">
      <c r="A34" s="294">
        <v>124655651</v>
      </c>
      <c r="B34" s="304" t="s">
        <v>374</v>
      </c>
      <c r="C34" s="297">
        <v>82713.42</v>
      </c>
      <c r="D34" s="297">
        <v>120108.52</v>
      </c>
      <c r="E34" s="297">
        <v>37395.1</v>
      </c>
      <c r="F34" s="146"/>
    </row>
    <row r="35" spans="1:6" s="289" customFormat="1" ht="15">
      <c r="A35" s="294">
        <v>124665663</v>
      </c>
      <c r="B35" s="304" t="s">
        <v>375</v>
      </c>
      <c r="C35" s="297">
        <v>620557.64</v>
      </c>
      <c r="D35" s="297">
        <v>620557.64</v>
      </c>
      <c r="E35" s="297">
        <v>0</v>
      </c>
      <c r="F35" s="146"/>
    </row>
    <row r="36" spans="1:6" s="289" customFormat="1" ht="15">
      <c r="A36" s="294">
        <v>124675671</v>
      </c>
      <c r="B36" s="304" t="s">
        <v>376</v>
      </c>
      <c r="C36" s="297">
        <v>967982.79</v>
      </c>
      <c r="D36" s="297">
        <v>1031350.78</v>
      </c>
      <c r="E36" s="297">
        <v>63367.99</v>
      </c>
      <c r="F36" s="146"/>
    </row>
    <row r="37" spans="1:6" s="221" customFormat="1" ht="15">
      <c r="A37" s="294">
        <v>124695691</v>
      </c>
      <c r="B37" s="304" t="s">
        <v>377</v>
      </c>
      <c r="C37" s="297">
        <v>465633.67</v>
      </c>
      <c r="D37" s="297">
        <v>465633.67</v>
      </c>
      <c r="E37" s="297">
        <v>0</v>
      </c>
      <c r="F37" s="146"/>
    </row>
    <row r="38" spans="1:6" s="221" customFormat="1" ht="15">
      <c r="A38" s="294">
        <v>124715133</v>
      </c>
      <c r="B38" s="304" t="s">
        <v>378</v>
      </c>
      <c r="C38" s="297">
        <v>302749</v>
      </c>
      <c r="D38" s="297">
        <v>302749</v>
      </c>
      <c r="E38" s="297">
        <v>0</v>
      </c>
      <c r="F38" s="146"/>
    </row>
    <row r="39" spans="1:6" s="221" customFormat="1" ht="15">
      <c r="A39" s="294">
        <v>124885781</v>
      </c>
      <c r="B39" s="304" t="s">
        <v>379</v>
      </c>
      <c r="C39" s="297">
        <v>5450</v>
      </c>
      <c r="D39" s="297">
        <v>5450</v>
      </c>
      <c r="E39" s="297">
        <v>0</v>
      </c>
      <c r="F39" s="146"/>
    </row>
    <row r="40" spans="1:6" ht="15">
      <c r="A40" s="180"/>
      <c r="B40" s="180" t="s">
        <v>84</v>
      </c>
      <c r="C40" s="305">
        <f>SUM(C22:C39)</f>
        <v>23919523.250000004</v>
      </c>
      <c r="D40" s="305">
        <f>SUM(D22:D39)</f>
        <v>24905905.430000007</v>
      </c>
      <c r="E40" s="305">
        <f>SUM(E22:E39)</f>
        <v>986382.18</v>
      </c>
      <c r="F40" s="147"/>
    </row>
    <row r="41" spans="1:6" s="19" customFormat="1" ht="11.25">
      <c r="A41" s="165"/>
      <c r="B41" s="165"/>
      <c r="C41" s="27"/>
      <c r="D41" s="27"/>
      <c r="E41" s="27"/>
      <c r="F41" s="27"/>
    </row>
    <row r="42" spans="1:6" s="19" customFormat="1" ht="11.25">
      <c r="A42" s="165"/>
      <c r="B42" s="165"/>
      <c r="C42" s="27"/>
      <c r="D42" s="27"/>
      <c r="E42" s="27"/>
      <c r="F42" s="27"/>
    </row>
    <row r="43" spans="1:6" s="19" customFormat="1" ht="11.25" customHeight="1">
      <c r="A43" s="10" t="s">
        <v>276</v>
      </c>
      <c r="B43" s="10"/>
      <c r="C43" s="52"/>
      <c r="D43" s="52"/>
      <c r="E43" s="52"/>
      <c r="F43" s="53" t="s">
        <v>79</v>
      </c>
    </row>
    <row r="44" spans="1:6" s="19" customFormat="1" ht="11.25">
      <c r="A44" s="44"/>
      <c r="B44" s="44"/>
      <c r="C44" s="22"/>
      <c r="D44" s="9"/>
      <c r="E44" s="9"/>
      <c r="F44" s="8"/>
    </row>
    <row r="45" spans="1:6" s="19" customFormat="1" ht="15" customHeight="1">
      <c r="A45" s="15" t="s">
        <v>49</v>
      </c>
      <c r="B45" s="16" t="s">
        <v>50</v>
      </c>
      <c r="C45" s="57" t="s">
        <v>80</v>
      </c>
      <c r="D45" s="57" t="s">
        <v>81</v>
      </c>
      <c r="E45" s="57" t="s">
        <v>82</v>
      </c>
      <c r="F45" s="58" t="s">
        <v>83</v>
      </c>
    </row>
    <row r="46" spans="1:6" s="19" customFormat="1" ht="11.25">
      <c r="A46" s="167"/>
      <c r="B46" s="146"/>
      <c r="C46" s="143"/>
      <c r="D46" s="144"/>
      <c r="E46" s="144"/>
      <c r="F46" s="146"/>
    </row>
    <row r="47" spans="1:6" s="19" customFormat="1" ht="11.25">
      <c r="A47" s="167"/>
      <c r="B47" s="146"/>
      <c r="C47" s="143"/>
      <c r="D47" s="144"/>
      <c r="E47" s="144"/>
      <c r="F47" s="146"/>
    </row>
    <row r="48" spans="1:6" s="19" customFormat="1" ht="11.25">
      <c r="A48" s="167"/>
      <c r="B48" s="146"/>
      <c r="C48" s="143"/>
      <c r="D48" s="144"/>
      <c r="E48" s="144"/>
      <c r="F48" s="146"/>
    </row>
    <row r="49" spans="1:6" s="19" customFormat="1" ht="11.25">
      <c r="A49" s="167"/>
      <c r="B49" s="146"/>
      <c r="C49" s="143"/>
      <c r="D49" s="144"/>
      <c r="E49" s="144"/>
      <c r="F49" s="146"/>
    </row>
    <row r="50" spans="1:6" s="19" customFormat="1" ht="11.25">
      <c r="A50" s="180"/>
      <c r="B50" s="180" t="s">
        <v>84</v>
      </c>
      <c r="C50" s="147">
        <f>SUM(C46:C49)</f>
        <v>0</v>
      </c>
      <c r="D50" s="147">
        <f>SUM(D46:D49)</f>
        <v>0</v>
      </c>
      <c r="E50" s="147">
        <f>SUM(E46:E49)</f>
        <v>0</v>
      </c>
      <c r="F50" s="147"/>
    </row>
    <row r="51" spans="1:6" s="19" customFormat="1" ht="11.25">
      <c r="A51" s="59"/>
      <c r="B51" s="59"/>
      <c r="C51" s="60"/>
      <c r="D51" s="60"/>
      <c r="E51" s="60"/>
      <c r="F51" s="27"/>
    </row>
    <row r="52" ht="11.25"/>
    <row r="53" spans="1:6" ht="11.25">
      <c r="A53" s="10" t="s">
        <v>277</v>
      </c>
      <c r="B53" s="10"/>
      <c r="C53" s="52"/>
      <c r="D53" s="52"/>
      <c r="E53" s="52"/>
      <c r="F53" s="53" t="s">
        <v>79</v>
      </c>
    </row>
    <row r="54" spans="1:8" ht="11.25">
      <c r="A54" s="44"/>
      <c r="B54" s="44"/>
      <c r="C54" s="22"/>
      <c r="F54" s="270"/>
      <c r="H54" s="9"/>
    </row>
    <row r="55" spans="1:8" ht="11.25">
      <c r="A55" s="15" t="s">
        <v>49</v>
      </c>
      <c r="B55" s="16" t="s">
        <v>50</v>
      </c>
      <c r="C55" s="57" t="s">
        <v>80</v>
      </c>
      <c r="D55" s="57" t="s">
        <v>81</v>
      </c>
      <c r="E55" s="57" t="s">
        <v>82</v>
      </c>
      <c r="F55" s="58" t="s">
        <v>83</v>
      </c>
      <c r="H55" s="9"/>
    </row>
    <row r="56" spans="1:8" ht="11.25">
      <c r="A56" s="167"/>
      <c r="B56" s="146"/>
      <c r="C56" s="143"/>
      <c r="D56" s="144"/>
      <c r="E56" s="144"/>
      <c r="F56" s="146"/>
      <c r="H56" s="9"/>
    </row>
    <row r="57" spans="1:8" ht="11.25">
      <c r="A57" s="167"/>
      <c r="B57" s="146"/>
      <c r="C57" s="143"/>
      <c r="D57" s="144"/>
      <c r="E57" s="144"/>
      <c r="F57" s="146"/>
      <c r="H57" s="9"/>
    </row>
    <row r="58" spans="1:6" ht="11.25">
      <c r="A58" s="167"/>
      <c r="B58" s="146"/>
      <c r="C58" s="143"/>
      <c r="D58" s="144"/>
      <c r="E58" s="144"/>
      <c r="F58" s="146"/>
    </row>
    <row r="59" spans="1:6" ht="11.25">
      <c r="A59" s="167"/>
      <c r="B59" s="146"/>
      <c r="C59" s="143"/>
      <c r="D59" s="144"/>
      <c r="E59" s="144"/>
      <c r="F59" s="146"/>
    </row>
    <row r="60" spans="1:6" ht="11.25">
      <c r="A60" s="180"/>
      <c r="B60" s="180" t="s">
        <v>84</v>
      </c>
      <c r="C60" s="147">
        <f>SUM(C56:C59)</f>
        <v>0</v>
      </c>
      <c r="D60" s="147">
        <f>SUM(D56:D59)</f>
        <v>0</v>
      </c>
      <c r="E60" s="147">
        <f>SUM(E56:E59)</f>
        <v>0</v>
      </c>
      <c r="F60" s="147"/>
    </row>
    <row r="63" spans="1:6" ht="11.25">
      <c r="A63" s="10" t="s">
        <v>278</v>
      </c>
      <c r="B63" s="10"/>
      <c r="C63" s="52"/>
      <c r="D63" s="52"/>
      <c r="E63" s="52"/>
      <c r="F63" s="53" t="s">
        <v>79</v>
      </c>
    </row>
    <row r="64" spans="1:6" ht="11.25">
      <c r="A64" s="44"/>
      <c r="B64" s="44"/>
      <c r="C64" s="22"/>
      <c r="F64" s="270"/>
    </row>
    <row r="65" spans="1:6" ht="11.25">
      <c r="A65" s="15" t="s">
        <v>49</v>
      </c>
      <c r="B65" s="16" t="s">
        <v>50</v>
      </c>
      <c r="C65" s="301" t="s">
        <v>80</v>
      </c>
      <c r="D65" s="301" t="s">
        <v>81</v>
      </c>
      <c r="E65" s="301" t="s">
        <v>82</v>
      </c>
      <c r="F65" s="58" t="s">
        <v>83</v>
      </c>
    </row>
    <row r="66" spans="1:6" ht="15">
      <c r="A66" s="294">
        <v>126305111</v>
      </c>
      <c r="B66" s="304" t="s">
        <v>362</v>
      </c>
      <c r="C66" s="297">
        <v>-4759.96</v>
      </c>
      <c r="D66" s="297">
        <v>-16310.22</v>
      </c>
      <c r="E66" s="297">
        <v>-11550.26</v>
      </c>
      <c r="F66" s="146"/>
    </row>
    <row r="67" spans="1:6" s="289" customFormat="1" ht="15">
      <c r="A67" s="294">
        <v>126305121</v>
      </c>
      <c r="B67" s="304" t="s">
        <v>363</v>
      </c>
      <c r="C67" s="297">
        <v>0</v>
      </c>
      <c r="D67" s="297">
        <v>-187.5</v>
      </c>
      <c r="E67" s="297">
        <v>-187.5</v>
      </c>
      <c r="F67" s="146"/>
    </row>
    <row r="68" spans="1:6" s="289" customFormat="1" ht="15">
      <c r="A68" s="294">
        <v>126305151</v>
      </c>
      <c r="B68" s="304" t="s">
        <v>364</v>
      </c>
      <c r="C68" s="297">
        <v>-103485.16</v>
      </c>
      <c r="D68" s="297">
        <v>-306475.72</v>
      </c>
      <c r="E68" s="297">
        <v>-202990.56</v>
      </c>
      <c r="F68" s="146"/>
    </row>
    <row r="69" spans="1:6" s="289" customFormat="1" ht="15">
      <c r="A69" s="294">
        <v>126305191</v>
      </c>
      <c r="B69" s="304" t="s">
        <v>365</v>
      </c>
      <c r="C69" s="297">
        <v>-1086</v>
      </c>
      <c r="D69" s="297">
        <v>-6634.69</v>
      </c>
      <c r="E69" s="297">
        <v>-5548.69</v>
      </c>
      <c r="F69" s="146"/>
    </row>
    <row r="70" spans="1:6" s="289" customFormat="1" ht="15">
      <c r="A70" s="294">
        <v>126305211</v>
      </c>
      <c r="B70" s="304" t="s">
        <v>366</v>
      </c>
      <c r="C70" s="297">
        <v>-288.75</v>
      </c>
      <c r="D70" s="297">
        <v>-4299.13</v>
      </c>
      <c r="E70" s="297">
        <v>-4010.38</v>
      </c>
      <c r="F70" s="146"/>
    </row>
    <row r="71" spans="1:6" s="289" customFormat="1" ht="15">
      <c r="A71" s="294">
        <v>126305231</v>
      </c>
      <c r="B71" s="304" t="s">
        <v>367</v>
      </c>
      <c r="C71" s="297">
        <v>-11514.15</v>
      </c>
      <c r="D71" s="297">
        <v>-38648.21</v>
      </c>
      <c r="E71" s="297">
        <v>-27134.06</v>
      </c>
      <c r="F71" s="146"/>
    </row>
    <row r="72" spans="1:6" s="289" customFormat="1" ht="15">
      <c r="A72" s="294">
        <v>126305411</v>
      </c>
      <c r="B72" s="304" t="s">
        <v>368</v>
      </c>
      <c r="C72" s="297">
        <v>-281541.67</v>
      </c>
      <c r="D72" s="297">
        <v>-527666.67</v>
      </c>
      <c r="E72" s="297">
        <v>-246125</v>
      </c>
      <c r="F72" s="146"/>
    </row>
    <row r="73" spans="1:6" s="289" customFormat="1" ht="15">
      <c r="A73" s="294">
        <v>126305491</v>
      </c>
      <c r="B73" s="304" t="s">
        <v>370</v>
      </c>
      <c r="C73" s="297">
        <v>-10950</v>
      </c>
      <c r="D73" s="297">
        <v>-35149.83</v>
      </c>
      <c r="E73" s="297">
        <v>-24199.83</v>
      </c>
      <c r="F73" s="146"/>
    </row>
    <row r="74" spans="1:6" s="289" customFormat="1" ht="15">
      <c r="A74" s="294">
        <v>126305621</v>
      </c>
      <c r="B74" s="304" t="s">
        <v>371</v>
      </c>
      <c r="C74" s="297">
        <v>-129.5</v>
      </c>
      <c r="D74" s="297">
        <v>-906.5</v>
      </c>
      <c r="E74" s="297">
        <v>-777</v>
      </c>
      <c r="F74" s="146"/>
    </row>
    <row r="75" spans="1:6" s="289" customFormat="1" ht="15">
      <c r="A75" s="294">
        <v>126305631</v>
      </c>
      <c r="B75" s="304" t="s">
        <v>372</v>
      </c>
      <c r="C75" s="297">
        <v>-7791.67</v>
      </c>
      <c r="D75" s="297">
        <v>-20848.3</v>
      </c>
      <c r="E75" s="297">
        <v>-13056.63</v>
      </c>
      <c r="F75" s="146"/>
    </row>
    <row r="76" spans="1:6" s="289" customFormat="1" ht="15">
      <c r="A76" s="294">
        <v>126305651</v>
      </c>
      <c r="B76" s="304" t="s">
        <v>374</v>
      </c>
      <c r="C76" s="297">
        <v>-9826.73</v>
      </c>
      <c r="D76" s="297">
        <v>-20208.39</v>
      </c>
      <c r="E76" s="297">
        <v>-10381.66</v>
      </c>
      <c r="F76" s="146"/>
    </row>
    <row r="77" spans="1:6" s="289" customFormat="1" ht="15">
      <c r="A77" s="294">
        <v>126305671</v>
      </c>
      <c r="B77" s="304" t="s">
        <v>376</v>
      </c>
      <c r="C77" s="297">
        <v>-15066.71</v>
      </c>
      <c r="D77" s="297">
        <v>-48459.11</v>
      </c>
      <c r="E77" s="297">
        <v>-33392.4</v>
      </c>
      <c r="F77" s="146"/>
    </row>
    <row r="78" spans="1:6" ht="15">
      <c r="A78" s="180"/>
      <c r="B78" s="180" t="s">
        <v>84</v>
      </c>
      <c r="C78" s="303">
        <f>SUM(C66:C77)</f>
        <v>-446440.3</v>
      </c>
      <c r="D78" s="303">
        <f>SUM(D66:D77)</f>
        <v>-1025794.27</v>
      </c>
      <c r="E78" s="303">
        <f>SUM(E66:E77)</f>
        <v>-579353.9700000001</v>
      </c>
      <c r="F78" s="147"/>
    </row>
    <row r="81" spans="3:5" s="409" customFormat="1" ht="11.25">
      <c r="C81" s="9"/>
      <c r="D81" s="9"/>
      <c r="E81" s="9"/>
    </row>
    <row r="82" spans="1:6" ht="11.25">
      <c r="A82" s="10" t="s">
        <v>279</v>
      </c>
      <c r="B82" s="10"/>
      <c r="C82" s="52"/>
      <c r="D82" s="52"/>
      <c r="E82" s="52"/>
      <c r="F82" s="53" t="s">
        <v>79</v>
      </c>
    </row>
    <row r="83" spans="1:6" ht="11.25">
      <c r="A83" s="44"/>
      <c r="B83" s="44"/>
      <c r="C83" s="22"/>
      <c r="F83" s="270"/>
    </row>
    <row r="84" spans="1:6" ht="11.25">
      <c r="A84" s="15" t="s">
        <v>49</v>
      </c>
      <c r="B84" s="16" t="s">
        <v>50</v>
      </c>
      <c r="C84" s="57" t="s">
        <v>80</v>
      </c>
      <c r="D84" s="57" t="s">
        <v>81</v>
      </c>
      <c r="E84" s="57" t="s">
        <v>82</v>
      </c>
      <c r="F84" s="58" t="s">
        <v>83</v>
      </c>
    </row>
    <row r="85" spans="1:6" ht="11.25">
      <c r="A85" s="167"/>
      <c r="B85" s="146"/>
      <c r="C85" s="143"/>
      <c r="D85" s="144"/>
      <c r="E85" s="144"/>
      <c r="F85" s="146"/>
    </row>
    <row r="86" spans="1:6" ht="11.25">
      <c r="A86" s="167"/>
      <c r="B86" s="146"/>
      <c r="C86" s="143"/>
      <c r="D86" s="144"/>
      <c r="E86" s="144"/>
      <c r="F86" s="146"/>
    </row>
    <row r="87" spans="1:6" ht="11.25">
      <c r="A87" s="167"/>
      <c r="B87" s="146"/>
      <c r="C87" s="143"/>
      <c r="D87" s="144"/>
      <c r="E87" s="144"/>
      <c r="F87" s="146"/>
    </row>
    <row r="88" spans="1:6" ht="11.25">
      <c r="A88" s="167"/>
      <c r="B88" s="146"/>
      <c r="C88" s="143"/>
      <c r="D88" s="144"/>
      <c r="E88" s="144"/>
      <c r="F88" s="146"/>
    </row>
    <row r="89" spans="1:6" ht="11.25">
      <c r="A89" s="180"/>
      <c r="B89" s="180" t="s">
        <v>84</v>
      </c>
      <c r="C89" s="147">
        <f>SUM(C85:C88)</f>
        <v>0</v>
      </c>
      <c r="D89" s="147">
        <f>SUM(D85:D88)</f>
        <v>0</v>
      </c>
      <c r="E89" s="147">
        <f>SUM(E85:E88)</f>
        <v>0</v>
      </c>
      <c r="F89" s="147"/>
    </row>
  </sheetData>
  <sheetProtection password="EAC2" sheet="1"/>
  <dataValidations count="6">
    <dataValidation allowBlank="1" showInputMessage="1" showErrorMessage="1" prompt="Criterio para la aplicación de depreciación: anual, mensual, trimestral, etc." sqref="F7 F21 F45 F55 F65 F84"/>
    <dataValidation allowBlank="1" showInputMessage="1" showErrorMessage="1" prompt="Diferencia entre el saldo final y el inicial presentados." sqref="E7 E21 E45 E55 E65 E84"/>
    <dataValidation allowBlank="1" showInputMessage="1" showErrorMessage="1" prompt="Saldo al 31 de diciembre del año anterior a la cuenta pública que se presenta." sqref="C7 C21 C45 C55 C65 C84"/>
    <dataValidation allowBlank="1" showInputMessage="1" showErrorMessage="1" prompt="Corresponde al número de la cuenta de acuerdo al Plan de Cuentas emitido por el CONAC (DOF 22/11/2010)." sqref="A7 A21 A45 A55 A65 A84"/>
    <dataValidation allowBlank="1" showInputMessage="1" showErrorMessage="1" prompt="Corresponde al nombre o descripción de la cuenta de acuerdo al Plan de Cuentas emitido por el CONAC." sqref="B7 B21 B45 B55 B65 B84"/>
    <dataValidation allowBlank="1" showInputMessage="1" showErrorMessage="1" prompt="Importe final del periodo que corresponde la cuenta pública presentada (mensual:  enero, febrero, marzo, etc.; trimestral: 1er, 2do, 3ro. o 4to.)." sqref="D7 D21 D45 D55 D65 D8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cp:lastPrinted>2016-02-22T17:04:09Z</cp:lastPrinted>
  <dcterms:created xsi:type="dcterms:W3CDTF">2012-12-11T20:36:24Z</dcterms:created>
  <dcterms:modified xsi:type="dcterms:W3CDTF">2016-02-29T20:35:58Z</dcterms:modified>
  <cp:category/>
  <cp:version/>
  <cp:contentType/>
  <cp:contentStatus/>
</cp:coreProperties>
</file>